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ichtplan" sheetId="1" state="visible" r:id="rId1"/>
  </sheets>
  <definedNames>
    <definedName name="_xlnm.Print_Area" localSheetId="0">'Schichtplan'!$A$1:$AK$54</definedName>
  </definedNames>
  <calcPr calcId="124519" fullCalcOnLoad="1"/>
</workbook>
</file>

<file path=xl/styles.xml><?xml version="1.0" encoding="utf-8"?>
<styleSheet xmlns="http://schemas.openxmlformats.org/spreadsheetml/2006/main">
  <numFmts count="8">
    <numFmt numFmtId="164" formatCode="[$-407]mmmm yyyy"/>
    <numFmt numFmtId="165" formatCode="[$-407]ddd"/>
    <numFmt numFmtId="166" formatCode="d"/>
    <numFmt numFmtId="167" formatCode="hh:mm"/>
    <numFmt numFmtId="168" formatCode="0;;;@"/>
    <numFmt numFmtId="169" formatCode="0.##"/>
    <numFmt numFmtId="170" formatCode="0.00;-0.00;;@"/>
    <numFmt numFmtId="171" formatCode="+0.00;-0.00;0.00;@"/>
  </numFmts>
  <fonts count="34">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b val="1"/>
      <color rgb="00FFFFFF"/>
      <sz val="8"/>
    </font>
    <font>
      <name val="Calibri"/>
      <b val="1"/>
      <color rgb="00FFFFFF"/>
      <sz val="9"/>
    </font>
    <font>
      <name val="Calibri"/>
      <color rgb="00DDE3F0"/>
      <sz val="7.5"/>
    </font>
    <font>
      <name val="Calibri"/>
      <b val="1"/>
      <color rgb="00FFFFFF"/>
      <sz val="9.5"/>
    </font>
    <font>
      <name val="Calibri"/>
      <b val="1"/>
      <color rgb="002F4071"/>
      <sz val="10.5"/>
    </font>
    <font>
      <name val="Calibri"/>
      <b val="1"/>
      <color rgb="00FFFFFF"/>
      <sz val="8.5"/>
    </font>
    <font>
      <name val="Calibri"/>
      <color rgb="001B2238"/>
      <sz val="9.5"/>
    </font>
    <font>
      <name val="Calibri"/>
      <b val="1"/>
      <color rgb="007A5200"/>
      <sz val="9.5"/>
    </font>
    <font>
      <name val="Calibri"/>
      <color rgb="001B2238"/>
      <sz val="10"/>
    </font>
    <font>
      <name val="Calibri"/>
      <b val="1"/>
      <color rgb="001B2238"/>
      <sz val="10"/>
    </font>
    <font>
      <name val="Calibri"/>
      <b val="1"/>
      <color rgb="001E6A40"/>
      <sz val="9.5"/>
    </font>
    <font>
      <name val="Calibri"/>
      <b val="1"/>
      <color rgb="001D4F86"/>
      <sz val="9.5"/>
    </font>
    <font>
      <name val="Calibri"/>
      <b val="1"/>
      <color rgb="003E3482"/>
      <sz val="9.5"/>
    </font>
    <font>
      <name val="Calibri"/>
      <b val="1"/>
      <color rgb="00667085"/>
      <sz val="9.5"/>
    </font>
    <font>
      <name val="Calibri"/>
      <b val="1"/>
      <color rgb="002C5D6B"/>
      <sz val="9.5"/>
    </font>
    <font>
      <name val="Calibri"/>
      <b val="1"/>
      <color rgb="009A2B1E"/>
      <sz val="9.5"/>
    </font>
    <font>
      <name val="Calibri"/>
      <b val="1"/>
      <color rgb="001B2238"/>
      <sz val="9.5"/>
    </font>
    <font>
      <name val="Calibri"/>
      <color rgb="00667085"/>
      <sz val="8.5"/>
    </font>
    <font>
      <name val="Calibri"/>
      <b val="1"/>
      <color rgb="001B2238"/>
      <sz val="8"/>
    </font>
    <font>
      <name val="Calibri"/>
      <b val="1"/>
      <color rgb="002F4071"/>
      <sz val="10"/>
    </font>
    <font>
      <name val="Calibri"/>
      <b val="1"/>
      <color rgb="002F4071"/>
      <sz val="9"/>
    </font>
    <font>
      <name val="Calibri"/>
      <b val="1"/>
      <color rgb="002F4071"/>
      <sz val="7.5"/>
    </font>
    <font>
      <name val="Calibri"/>
      <color rgb="007A5200"/>
      <sz val="8"/>
    </font>
    <font>
      <name val="Calibri"/>
      <color rgb="001E6A40"/>
      <sz val="8"/>
    </font>
    <font>
      <name val="Calibri"/>
      <color rgb="001D4F86"/>
      <sz val="8"/>
    </font>
    <font>
      <name val="Calibri"/>
      <color rgb="003E3482"/>
      <sz val="8"/>
    </font>
    <font>
      <name val="Calibri"/>
      <color rgb="0098A2B3"/>
      <sz val="8"/>
    </font>
  </fonts>
  <fills count="12">
    <fill>
      <patternFill/>
    </fill>
    <fill>
      <patternFill patternType="gray125"/>
    </fill>
    <fill>
      <patternFill patternType="solid">
        <fgColor rgb="00EEF1F8"/>
      </patternFill>
    </fill>
    <fill>
      <patternFill patternType="solid">
        <fgColor rgb="002F4071"/>
      </patternFill>
    </fill>
    <fill>
      <patternFill patternType="solid">
        <fgColor rgb="00FCEFD2"/>
      </patternFill>
    </fill>
    <fill>
      <patternFill patternType="solid">
        <fgColor rgb="00F6F7FB"/>
      </patternFill>
    </fill>
    <fill>
      <patternFill patternType="solid">
        <fgColor rgb="00DCEFE3"/>
      </patternFill>
    </fill>
    <fill>
      <patternFill patternType="solid">
        <fgColor rgb="00DBE9F8"/>
      </patternFill>
    </fill>
    <fill>
      <patternFill patternType="solid">
        <fgColor rgb="00E2DEF3"/>
      </patternFill>
    </fill>
    <fill>
      <patternFill patternType="solid">
        <fgColor rgb="00ECEEF2"/>
      </patternFill>
    </fill>
    <fill>
      <patternFill patternType="solid">
        <fgColor rgb="00E7F0F3"/>
      </patternFill>
    </fill>
    <fill>
      <patternFill patternType="solid">
        <fgColor rgb="00FBE1DC"/>
      </patternFill>
    </fill>
  </fills>
  <borders count="11">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bottom style="thin">
        <color rgb="00D9DEE8"/>
      </bottom>
    </border>
    <border>
      <left style="thin">
        <color rgb="00D9DEE8"/>
      </left>
      <right style="thin">
        <color rgb="00D9DEE8"/>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bottom style="thin">
        <color rgb="001B2238"/>
      </bottom>
    </border>
  </borders>
  <cellStyleXfs count="1">
    <xf numFmtId="0" fontId="0" fillId="0" borderId="0"/>
  </cellStyleXfs>
  <cellXfs count="52">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6" fillId="2"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9" fillId="3" borderId="2" applyAlignment="1" pivotButton="0" quotePrefix="0" xfId="0">
      <alignment horizontal="center" vertical="center" shrinkToFit="1" readingOrder="1"/>
    </xf>
    <xf numFmtId="0" fontId="0" fillId="0" borderId="5" pivotButton="0" quotePrefix="0" xfId="0"/>
    <xf numFmtId="166" fontId="10" fillId="3" borderId="2" applyAlignment="1" pivotButton="0" quotePrefix="0" xfId="0">
      <alignment horizontal="center" vertical="center" wrapText="1" readingOrder="1"/>
    </xf>
    <xf numFmtId="0" fontId="24" fillId="0" borderId="7" applyAlignment="1" pivotButton="0" quotePrefix="0" xfId="0">
      <alignment horizontal="center" vertical="center" readingOrder="1"/>
    </xf>
    <xf numFmtId="0" fontId="16" fillId="0" borderId="7" applyAlignment="1" pivotButton="0" quotePrefix="0" xfId="0">
      <alignment horizontal="left" vertical="center" indent="1" readingOrder="1"/>
    </xf>
    <xf numFmtId="0" fontId="25" fillId="0" borderId="7" applyAlignment="1" pivotButton="0" quotePrefix="0" xfId="0">
      <alignment horizontal="center" vertical="center" readingOrder="1"/>
    </xf>
    <xf numFmtId="170" fontId="26" fillId="5" borderId="8" applyAlignment="1" pivotButton="0" quotePrefix="0" xfId="0">
      <alignment horizontal="center" vertical="center" readingOrder="1"/>
    </xf>
    <xf numFmtId="168" fontId="15" fillId="5" borderId="7" applyAlignment="1" pivotButton="0" quotePrefix="0" xfId="0">
      <alignment horizontal="center" vertical="center" readingOrder="1"/>
    </xf>
    <xf numFmtId="169" fontId="0" fillId="0" borderId="7" applyAlignment="1" pivotButton="0" quotePrefix="0" xfId="0">
      <alignment horizontal="center" vertical="center" readingOrder="1"/>
    </xf>
    <xf numFmtId="171" fontId="15" fillId="5" borderId="7" applyAlignment="1" pivotButton="0" quotePrefix="0" xfId="0">
      <alignment horizontal="center" vertical="center" readingOrder="1"/>
    </xf>
    <xf numFmtId="0" fontId="11" fillId="2" borderId="9" pivotButton="0" quotePrefix="0" xfId="0"/>
    <xf numFmtId="0" fontId="27" fillId="2" borderId="9" applyAlignment="1" pivotButton="0" quotePrefix="0" xfId="0">
      <alignment horizontal="right" vertical="center" wrapText="1" readingOrder="1"/>
    </xf>
    <xf numFmtId="168" fontId="28" fillId="2" borderId="9" applyAlignment="1" pivotButton="0" quotePrefix="0" xfId="0">
      <alignment horizontal="center" vertical="center" readingOrder="1"/>
    </xf>
    <xf numFmtId="170" fontId="26" fillId="2" borderId="9" applyAlignment="1" pivotButton="0" quotePrefix="0" xfId="0">
      <alignment horizontal="center" vertical="center" readingOrder="1"/>
    </xf>
    <xf numFmtId="1" fontId="26" fillId="2" borderId="9" applyAlignment="1" pivotButton="0" quotePrefix="0" xfId="0">
      <alignment horizontal="center" vertical="center" readingOrder="1"/>
    </xf>
    <xf numFmtId="171" fontId="26" fillId="2" borderId="9" applyAlignment="1" pivotButton="0" quotePrefix="0" xfId="0">
      <alignment horizontal="center" vertical="center" readingOrder="1"/>
    </xf>
    <xf numFmtId="0" fontId="27" fillId="0" borderId="0" applyAlignment="1" pivotButton="0" quotePrefix="0" xfId="0">
      <alignment horizontal="right" vertical="center" readingOrder="1"/>
    </xf>
    <xf numFmtId="0" fontId="24" fillId="0" borderId="0" applyAlignment="1" pivotButton="0" quotePrefix="0" xfId="0">
      <alignment horizontal="right" vertical="center" readingOrder="1"/>
    </xf>
    <xf numFmtId="168" fontId="29" fillId="0" borderId="6" applyAlignment="1" pivotButton="0" quotePrefix="0" xfId="0">
      <alignment horizontal="center" vertical="center" readingOrder="1"/>
    </xf>
    <xf numFmtId="168" fontId="30" fillId="0" borderId="6" applyAlignment="1" pivotButton="0" quotePrefix="0" xfId="0">
      <alignment horizontal="center" vertical="center" readingOrder="1"/>
    </xf>
    <xf numFmtId="168" fontId="31" fillId="0" borderId="6" applyAlignment="1" pivotButton="0" quotePrefix="0" xfId="0">
      <alignment horizontal="center" vertical="center" readingOrder="1"/>
    </xf>
    <xf numFmtId="168" fontId="32" fillId="0" borderId="6" applyAlignment="1" pivotButton="0" quotePrefix="0" xfId="0">
      <alignment horizontal="center" vertical="center" readingOrder="1"/>
    </xf>
    <xf numFmtId="0" fontId="11" fillId="0" borderId="0" applyAlignment="1" pivotButton="0" quotePrefix="0" xfId="0">
      <alignment horizontal="left" vertical="center" readingOrder="1"/>
    </xf>
    <xf numFmtId="0" fontId="12" fillId="3" borderId="0" applyAlignment="1" pivotButton="0" quotePrefix="0" xfId="0">
      <alignment horizontal="center" vertical="center" wrapText="1" readingOrder="1"/>
    </xf>
    <xf numFmtId="0" fontId="13" fillId="0" borderId="6" applyAlignment="1" pivotButton="0" quotePrefix="0" xfId="0">
      <alignment horizontal="left" vertical="center" indent="1" readingOrder="1"/>
    </xf>
    <xf numFmtId="0" fontId="14" fillId="4" borderId="6" applyAlignment="1" pivotButton="0" quotePrefix="0" xfId="0">
      <alignment horizontal="center" vertical="center" readingOrder="1"/>
    </xf>
    <xf numFmtId="0" fontId="0" fillId="0" borderId="6" pivotButton="0" quotePrefix="0" xfId="0"/>
    <xf numFmtId="167" fontId="15" fillId="0" borderId="6" applyAlignment="1" pivotButton="0" quotePrefix="0" xfId="0">
      <alignment horizontal="center" vertical="center" readingOrder="1"/>
    </xf>
    <xf numFmtId="168" fontId="15" fillId="0" borderId="6" applyAlignment="1" pivotButton="0" quotePrefix="0" xfId="0">
      <alignment horizontal="center" vertical="center" readingOrder="1"/>
    </xf>
    <xf numFmtId="169" fontId="16" fillId="5" borderId="6" applyAlignment="1" pivotButton="0" quotePrefix="0" xfId="0">
      <alignment horizontal="center" vertical="center" readingOrder="1"/>
    </xf>
    <xf numFmtId="0" fontId="24" fillId="0" borderId="0" applyAlignment="1" pivotButton="0" quotePrefix="0" xfId="0">
      <alignment horizontal="left" vertical="top" wrapText="1" readingOrder="1"/>
    </xf>
    <xf numFmtId="0" fontId="17" fillId="6" borderId="6" applyAlignment="1" pivotButton="0" quotePrefix="0" xfId="0">
      <alignment horizontal="center" vertical="center" readingOrder="1"/>
    </xf>
    <xf numFmtId="0" fontId="18" fillId="7" borderId="6" applyAlignment="1" pivotButton="0" quotePrefix="0" xfId="0">
      <alignment horizontal="center" vertical="center" readingOrder="1"/>
    </xf>
    <xf numFmtId="0" fontId="19" fillId="8" borderId="6" applyAlignment="1" pivotButton="0" quotePrefix="0" xfId="0">
      <alignment horizontal="center" vertical="center" readingOrder="1"/>
    </xf>
    <xf numFmtId="0" fontId="20" fillId="9" borderId="6" applyAlignment="1" pivotButton="0" quotePrefix="0" xfId="0">
      <alignment horizontal="center" vertical="center" readingOrder="1"/>
    </xf>
    <xf numFmtId="169" fontId="15" fillId="0" borderId="6" applyAlignment="1" pivotButton="0" quotePrefix="0" xfId="0">
      <alignment horizontal="center" vertical="center" readingOrder="1"/>
    </xf>
    <xf numFmtId="0" fontId="21" fillId="10" borderId="6" applyAlignment="1" pivotButton="0" quotePrefix="0" xfId="0">
      <alignment horizontal="center" vertical="center" readingOrder="1"/>
    </xf>
    <xf numFmtId="0" fontId="22" fillId="11" borderId="6" applyAlignment="1" pivotButton="0" quotePrefix="0" xfId="0">
      <alignment horizontal="center" vertical="center" readingOrder="1"/>
    </xf>
    <xf numFmtId="0" fontId="23" fillId="0" borderId="6" applyAlignment="1" pivotButton="0" quotePrefix="0" xfId="0">
      <alignment horizontal="center" vertical="center" readingOrder="1"/>
    </xf>
    <xf numFmtId="0" fontId="0" fillId="0" borderId="10" pivotButton="0" quotePrefix="0" xfId="0"/>
    <xf numFmtId="0" fontId="24" fillId="0" borderId="0" applyAlignment="1" pivotButton="0" quotePrefix="0" xfId="0">
      <alignment horizontal="left" vertical="top" readingOrder="1"/>
    </xf>
    <xf numFmtId="0" fontId="33" fillId="0" borderId="0" applyAlignment="1" pivotButton="0" quotePrefix="0" xfId="0">
      <alignment horizontal="left" vertical="center" readingOrder="1"/>
    </xf>
  </cellXfs>
  <cellStyles count="1">
    <cellStyle name="Normal" xfId="0" builtinId="0" hidden="0"/>
  </cellStyles>
  <dxfs count="12">
    <dxf>
      <fill>
        <patternFill patternType="solid">
          <fgColor rgb="00C3CADB"/>
          <bgColor rgb="00C3CADB"/>
        </patternFill>
      </fill>
    </dxf>
    <dxf>
      <fill>
        <patternFill patternType="solid">
          <fgColor rgb="0056668F"/>
          <bgColor rgb="0056668F"/>
        </patternFill>
      </fill>
    </dxf>
    <dxf>
      <font>
        <color rgb="00B42318"/>
      </font>
    </dxf>
    <dxf>
      <font>
        <b val="1"/>
        <color rgb="007A5200"/>
      </font>
      <fill>
        <patternFill patternType="solid">
          <fgColor rgb="00FCEFD2"/>
          <bgColor rgb="00FCEFD2"/>
        </patternFill>
      </fill>
    </dxf>
    <dxf>
      <font>
        <b val="1"/>
        <color rgb="001E6A40"/>
      </font>
      <fill>
        <patternFill patternType="solid">
          <fgColor rgb="00DCEFE3"/>
          <bgColor rgb="00DCEFE3"/>
        </patternFill>
      </fill>
    </dxf>
    <dxf>
      <font>
        <b val="1"/>
        <color rgb="001D4F86"/>
      </font>
      <fill>
        <patternFill patternType="solid">
          <fgColor rgb="00DBE9F8"/>
          <bgColor rgb="00DBE9F8"/>
        </patternFill>
      </fill>
    </dxf>
    <dxf>
      <font>
        <b val="1"/>
        <color rgb="003E3482"/>
      </font>
      <fill>
        <patternFill patternType="solid">
          <fgColor rgb="00E2DEF3"/>
          <bgColor rgb="00E2DEF3"/>
        </patternFill>
      </fill>
    </dxf>
    <dxf>
      <font>
        <b val="1"/>
        <color rgb="00667085"/>
      </font>
      <fill>
        <patternFill patternType="solid">
          <fgColor rgb="00ECEEF2"/>
          <bgColor rgb="00ECEEF2"/>
        </patternFill>
      </fill>
    </dxf>
    <dxf>
      <font>
        <b val="1"/>
        <color rgb="002C5D6B"/>
      </font>
      <fill>
        <patternFill patternType="solid">
          <fgColor rgb="00E7F0F3"/>
          <bgColor rgb="00E7F0F3"/>
        </patternFill>
      </fill>
    </dxf>
    <dxf>
      <font>
        <b val="1"/>
        <color rgb="009A2B1E"/>
      </font>
      <fill>
        <patternFill patternType="solid">
          <fgColor rgb="00FBE1DC"/>
          <bgColor rgb="00FBE1DC"/>
        </patternFill>
      </fill>
    </dxf>
    <dxf>
      <fill>
        <patternFill patternType="solid">
          <fgColor rgb="00E4E7EE"/>
          <bgColor rgb="00E4E7EE"/>
        </patternFill>
      </fill>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de/?utm_source=template&amp;utm_medium=xlsx&amp;utm_campaign=shift-schedule-monthly" TargetMode="External" Id="rId1"/></Relationships>
</file>

<file path=xl/worksheets/sheet1.xml><?xml version="1.0" encoding="utf-8"?>
<worksheet xmlns="http://schemas.openxmlformats.org/spreadsheetml/2006/main">
  <sheetPr>
    <outlinePr summaryBelow="1" summaryRight="1"/>
    <pageSetUpPr fitToPage="1"/>
  </sheetPr>
  <dimension ref="A1:AP54"/>
  <sheetViews>
    <sheetView showGridLines="0" zoomScale="100" workbookViewId="0">
      <pane xSplit="2" ySplit="9" topLeftCell="C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4.3" customWidth="1" min="3" max="3"/>
    <col width="4.3" customWidth="1" min="4" max="4"/>
    <col width="4.3" customWidth="1" min="5" max="5"/>
    <col width="4.3" customWidth="1" min="6" max="6"/>
    <col width="4.3" customWidth="1" min="7" max="7"/>
    <col width="4.3" customWidth="1" min="8" max="8"/>
    <col width="4.3" customWidth="1" min="9" max="9"/>
    <col width="4.3" customWidth="1" min="10" max="10"/>
    <col width="4.3" customWidth="1" min="11" max="11"/>
    <col width="4.3" customWidth="1" min="12" max="12"/>
    <col width="4.3" customWidth="1" min="13" max="13"/>
    <col width="4.3" customWidth="1" min="14" max="14"/>
    <col width="4.3"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 width="4.3" customWidth="1" min="31" max="31"/>
    <col width="4.3" customWidth="1" min="32" max="32"/>
    <col width="4.3" customWidth="1" min="33" max="33"/>
    <col width="9.5" customWidth="1" min="34" max="34"/>
    <col width="7.5" customWidth="1" min="35" max="35"/>
    <col width="10" customWidth="1" min="36" max="36"/>
    <col width="8" customWidth="1" min="37" max="37"/>
    <col hidden="1" width="13" customWidth="1" min="42" max="42"/>
  </cols>
  <sheetData>
    <row r="1" ht="34" customHeight="1">
      <c r="A1" s="1" t="inlineStr">
        <is>
          <t>Monatlicher Schichtplan</t>
        </is>
      </c>
      <c r="Z1" s="2">
        <f>IF(OR($Y$4="",$AP$13=""),"",DATE($Y$4,$AP$13,1))</f>
        <v/>
      </c>
      <c r="AP1" t="inlineStr">
        <is>
          <t>Januar</t>
        </is>
      </c>
    </row>
    <row r="2" ht="30" customHeight="1">
      <c r="A2" s="3" t="inlineStr">
        <is>
          <t>Wählen Sie Jahr und Monat, tragen Sie Ihr Team ein und wählen Sie für jeden Tag eine Schicht. Wochenenden sind grau hinterlegt. Stunden, Anzahl der Schichten und Besetzung pro Tag werden aus den Schichtzeiten in der Legende berechnet.</t>
        </is>
      </c>
      <c r="AP2" t="inlineStr">
        <is>
          <t>Februar</t>
        </is>
      </c>
    </row>
    <row r="3" ht="6" customHeight="1">
      <c r="AP3" t="inlineStr">
        <is>
          <t>März</t>
        </is>
      </c>
    </row>
    <row r="4">
      <c r="B4" s="4" t="inlineStr">
        <is>
          <t>Firma / Standort</t>
        </is>
      </c>
      <c r="C4" s="5" t="n"/>
      <c r="D4" s="6" t="n"/>
      <c r="E4" s="6" t="n"/>
      <c r="F4" s="6" t="n"/>
      <c r="G4" s="6" t="n"/>
      <c r="H4" s="6" t="n"/>
      <c r="I4" s="6" t="n"/>
      <c r="J4" s="6" t="n"/>
      <c r="K4" s="6" t="n"/>
      <c r="L4" s="6" t="n"/>
      <c r="M4" s="6" t="n"/>
      <c r="N4" s="6" t="n"/>
      <c r="O4" s="6" t="n"/>
      <c r="P4" s="6" t="n"/>
      <c r="Q4" s="6" t="n"/>
      <c r="T4" s="4" t="inlineStr">
        <is>
          <t>Jahr</t>
        </is>
      </c>
      <c r="Y4" s="7" t="n">
        <v>2026</v>
      </c>
      <c r="Z4" s="6" t="n"/>
      <c r="AA4" s="6" t="n"/>
      <c r="AB4" s="6" t="n"/>
      <c r="AP4" t="inlineStr">
        <is>
          <t>April</t>
        </is>
      </c>
    </row>
    <row r="5">
      <c r="B5" s="4" t="inlineStr">
        <is>
          <t>Vorgesetzte/r</t>
        </is>
      </c>
      <c r="C5" s="5" t="n"/>
      <c r="D5" s="6" t="n"/>
      <c r="E5" s="6" t="n"/>
      <c r="F5" s="6" t="n"/>
      <c r="G5" s="6" t="n"/>
      <c r="H5" s="6" t="n"/>
      <c r="I5" s="6" t="n"/>
      <c r="J5" s="6" t="n"/>
      <c r="K5" s="6" t="n"/>
      <c r="L5" s="6" t="n"/>
      <c r="M5" s="6" t="n"/>
      <c r="N5" s="6" t="n"/>
      <c r="O5" s="6" t="n"/>
      <c r="P5" s="6" t="n"/>
      <c r="Q5" s="6" t="n"/>
      <c r="T5" s="4" t="inlineStr">
        <is>
          <t>Monat</t>
        </is>
      </c>
      <c r="Y5" s="8" t="inlineStr">
        <is>
          <t>Januar</t>
        </is>
      </c>
      <c r="Z5" s="6" t="n"/>
      <c r="AA5" s="6" t="n"/>
      <c r="AB5" s="6" t="n"/>
      <c r="AP5" t="inlineStr">
        <is>
          <t>Mai</t>
        </is>
      </c>
    </row>
    <row r="6" ht="8" customHeight="1">
      <c r="AP6" t="inlineStr">
        <is>
          <t>Juni</t>
        </is>
      </c>
    </row>
    <row r="7" hidden="1">
      <c r="C7">
        <f>IF(C9="","",IF(WEEKDAY(C9,2)&gt;5,0,1))</f>
        <v/>
      </c>
      <c r="D7">
        <f>IF(D9="","",IF(WEEKDAY(D9,2)&gt;5,0,1))</f>
        <v/>
      </c>
      <c r="E7">
        <f>IF(E9="","",IF(WEEKDAY(E9,2)&gt;5,0,1))</f>
        <v/>
      </c>
      <c r="F7">
        <f>IF(F9="","",IF(WEEKDAY(F9,2)&gt;5,0,1))</f>
        <v/>
      </c>
      <c r="G7">
        <f>IF(G9="","",IF(WEEKDAY(G9,2)&gt;5,0,1))</f>
        <v/>
      </c>
      <c r="H7">
        <f>IF(H9="","",IF(WEEKDAY(H9,2)&gt;5,0,1))</f>
        <v/>
      </c>
      <c r="I7">
        <f>IF(I9="","",IF(WEEKDAY(I9,2)&gt;5,0,1))</f>
        <v/>
      </c>
      <c r="J7">
        <f>IF(J9="","",IF(WEEKDAY(J9,2)&gt;5,0,1))</f>
        <v/>
      </c>
      <c r="K7">
        <f>IF(K9="","",IF(WEEKDAY(K9,2)&gt;5,0,1))</f>
        <v/>
      </c>
      <c r="L7">
        <f>IF(L9="","",IF(WEEKDAY(L9,2)&gt;5,0,1))</f>
        <v/>
      </c>
      <c r="M7">
        <f>IF(M9="","",IF(WEEKDAY(M9,2)&gt;5,0,1))</f>
        <v/>
      </c>
      <c r="N7">
        <f>IF(N9="","",IF(WEEKDAY(N9,2)&gt;5,0,1))</f>
        <v/>
      </c>
      <c r="O7">
        <f>IF(O9="","",IF(WEEKDAY(O9,2)&gt;5,0,1))</f>
        <v/>
      </c>
      <c r="P7">
        <f>IF(P9="","",IF(WEEKDAY(P9,2)&gt;5,0,1))</f>
        <v/>
      </c>
      <c r="Q7">
        <f>IF(Q9="","",IF(WEEKDAY(Q9,2)&gt;5,0,1))</f>
        <v/>
      </c>
      <c r="R7">
        <f>IF(R9="","",IF(WEEKDAY(R9,2)&gt;5,0,1))</f>
        <v/>
      </c>
      <c r="S7">
        <f>IF(S9="","",IF(WEEKDAY(S9,2)&gt;5,0,1))</f>
        <v/>
      </c>
      <c r="T7">
        <f>IF(T9="","",IF(WEEKDAY(T9,2)&gt;5,0,1))</f>
        <v/>
      </c>
      <c r="U7">
        <f>IF(U9="","",IF(WEEKDAY(U9,2)&gt;5,0,1))</f>
        <v/>
      </c>
      <c r="V7">
        <f>IF(V9="","",IF(WEEKDAY(V9,2)&gt;5,0,1))</f>
        <v/>
      </c>
      <c r="W7">
        <f>IF(W9="","",IF(WEEKDAY(W9,2)&gt;5,0,1))</f>
        <v/>
      </c>
      <c r="X7">
        <f>IF(X9="","",IF(WEEKDAY(X9,2)&gt;5,0,1))</f>
        <v/>
      </c>
      <c r="Y7">
        <f>IF(Y9="","",IF(WEEKDAY(Y9,2)&gt;5,0,1))</f>
        <v/>
      </c>
      <c r="Z7">
        <f>IF(Z9="","",IF(WEEKDAY(Z9,2)&gt;5,0,1))</f>
        <v/>
      </c>
      <c r="AA7">
        <f>IF(AA9="","",IF(WEEKDAY(AA9,2)&gt;5,0,1))</f>
        <v/>
      </c>
      <c r="AB7">
        <f>IF(AB9="","",IF(WEEKDAY(AB9,2)&gt;5,0,1))</f>
        <v/>
      </c>
      <c r="AC7">
        <f>IF(AC9="","",IF(WEEKDAY(AC9,2)&gt;5,0,1))</f>
        <v/>
      </c>
      <c r="AD7">
        <f>IF(AD9="","",IF(WEEKDAY(AD9,2)&gt;5,0,1))</f>
        <v/>
      </c>
      <c r="AE7">
        <f>IF(AE9="","",IF(WEEKDAY(AE9,2)&gt;5,0,1))</f>
        <v/>
      </c>
      <c r="AF7">
        <f>IF(AF9="","",IF(WEEKDAY(AF9,2)&gt;5,0,1))</f>
        <v/>
      </c>
      <c r="AG7">
        <f>IF(AG9="","",IF(WEEKDAY(AG9,2)&gt;5,0,1))</f>
        <v/>
      </c>
      <c r="AP7" t="inlineStr">
        <is>
          <t>Juli</t>
        </is>
      </c>
    </row>
    <row r="8" ht="17" customHeight="1">
      <c r="A8" s="9" t="inlineStr">
        <is>
          <t>#</t>
        </is>
      </c>
      <c r="B8" s="9" t="inlineStr">
        <is>
          <t>Mitarbeiter/in</t>
        </is>
      </c>
      <c r="C8" s="10">
        <f>IF(C9="","",C9)</f>
        <v/>
      </c>
      <c r="D8" s="10">
        <f>IF(D9="","",D9)</f>
        <v/>
      </c>
      <c r="E8" s="10">
        <f>IF(E9="","",E9)</f>
        <v/>
      </c>
      <c r="F8" s="10">
        <f>IF(F9="","",F9)</f>
        <v/>
      </c>
      <c r="G8" s="10">
        <f>IF(G9="","",G9)</f>
        <v/>
      </c>
      <c r="H8" s="10">
        <f>IF(H9="","",H9)</f>
        <v/>
      </c>
      <c r="I8" s="10">
        <f>IF(I9="","",I9)</f>
        <v/>
      </c>
      <c r="J8" s="10">
        <f>IF(J9="","",J9)</f>
        <v/>
      </c>
      <c r="K8" s="10">
        <f>IF(K9="","",K9)</f>
        <v/>
      </c>
      <c r="L8" s="10">
        <f>IF(L9="","",L9)</f>
        <v/>
      </c>
      <c r="M8" s="10">
        <f>IF(M9="","",M9)</f>
        <v/>
      </c>
      <c r="N8" s="10">
        <f>IF(N9="","",N9)</f>
        <v/>
      </c>
      <c r="O8" s="10">
        <f>IF(O9="","",O9)</f>
        <v/>
      </c>
      <c r="P8" s="10">
        <f>IF(P9="","",P9)</f>
        <v/>
      </c>
      <c r="Q8" s="10">
        <f>IF(Q9="","",Q9)</f>
        <v/>
      </c>
      <c r="R8" s="10">
        <f>IF(R9="","",R9)</f>
        <v/>
      </c>
      <c r="S8" s="10">
        <f>IF(S9="","",S9)</f>
        <v/>
      </c>
      <c r="T8" s="10">
        <f>IF(T9="","",T9)</f>
        <v/>
      </c>
      <c r="U8" s="10">
        <f>IF(U9="","",U9)</f>
        <v/>
      </c>
      <c r="V8" s="10">
        <f>IF(V9="","",V9)</f>
        <v/>
      </c>
      <c r="W8" s="10">
        <f>IF(W9="","",W9)</f>
        <v/>
      </c>
      <c r="X8" s="10">
        <f>IF(X9="","",X9)</f>
        <v/>
      </c>
      <c r="Y8" s="10">
        <f>IF(Y9="","",Y9)</f>
        <v/>
      </c>
      <c r="Z8" s="10">
        <f>IF(Z9="","",Z9)</f>
        <v/>
      </c>
      <c r="AA8" s="10">
        <f>IF(AA9="","",AA9)</f>
        <v/>
      </c>
      <c r="AB8" s="10">
        <f>IF(AB9="","",AB9)</f>
        <v/>
      </c>
      <c r="AC8" s="10">
        <f>IF(AC9="","",AC9)</f>
        <v/>
      </c>
      <c r="AD8" s="10">
        <f>IF(AD9="","",AD9)</f>
        <v/>
      </c>
      <c r="AE8" s="10">
        <f>IF(AE9="","",AE9)</f>
        <v/>
      </c>
      <c r="AF8" s="10">
        <f>IF(AF9="","",AF9)</f>
        <v/>
      </c>
      <c r="AG8" s="10">
        <f>IF(AG9="","",AG9)</f>
        <v/>
      </c>
      <c r="AH8" s="9" t="inlineStr">
        <is>
          <t>Geplante Stunden</t>
        </is>
      </c>
      <c r="AI8" s="9" t="inlineStr">
        <is>
          <t>Schichten</t>
        </is>
      </c>
      <c r="AJ8" s="9" t="inlineStr">
        <is>
          <t>Vertragsstunden</t>
        </is>
      </c>
      <c r="AK8" s="9" t="inlineStr">
        <is>
          <t>Saldo</t>
        </is>
      </c>
      <c r="AP8" t="inlineStr">
        <is>
          <t>August</t>
        </is>
      </c>
    </row>
    <row r="9" ht="19" customHeight="1">
      <c r="A9" s="11" t="n"/>
      <c r="B9" s="11" t="n"/>
      <c r="C9" s="12">
        <f>IF(OR($Y$4="",$AP$13=""),"",IF(1&gt;DAY(DATE($Y$4,$AP$13+1,0)),"",DATE($Y$4,$AP$13,1)))</f>
        <v/>
      </c>
      <c r="D9" s="12">
        <f>IF(OR($Y$4="",$AP$13=""),"",IF(2&gt;DAY(DATE($Y$4,$AP$13+1,0)),"",DATE($Y$4,$AP$13,2)))</f>
        <v/>
      </c>
      <c r="E9" s="12">
        <f>IF(OR($Y$4="",$AP$13=""),"",IF(3&gt;DAY(DATE($Y$4,$AP$13+1,0)),"",DATE($Y$4,$AP$13,3)))</f>
        <v/>
      </c>
      <c r="F9" s="12">
        <f>IF(OR($Y$4="",$AP$13=""),"",IF(4&gt;DAY(DATE($Y$4,$AP$13+1,0)),"",DATE($Y$4,$AP$13,4)))</f>
        <v/>
      </c>
      <c r="G9" s="12">
        <f>IF(OR($Y$4="",$AP$13=""),"",IF(5&gt;DAY(DATE($Y$4,$AP$13+1,0)),"",DATE($Y$4,$AP$13,5)))</f>
        <v/>
      </c>
      <c r="H9" s="12">
        <f>IF(OR($Y$4="",$AP$13=""),"",IF(6&gt;DAY(DATE($Y$4,$AP$13+1,0)),"",DATE($Y$4,$AP$13,6)))</f>
        <v/>
      </c>
      <c r="I9" s="12">
        <f>IF(OR($Y$4="",$AP$13=""),"",IF(7&gt;DAY(DATE($Y$4,$AP$13+1,0)),"",DATE($Y$4,$AP$13,7)))</f>
        <v/>
      </c>
      <c r="J9" s="12">
        <f>IF(OR($Y$4="",$AP$13=""),"",IF(8&gt;DAY(DATE($Y$4,$AP$13+1,0)),"",DATE($Y$4,$AP$13,8)))</f>
        <v/>
      </c>
      <c r="K9" s="12">
        <f>IF(OR($Y$4="",$AP$13=""),"",IF(9&gt;DAY(DATE($Y$4,$AP$13+1,0)),"",DATE($Y$4,$AP$13,9)))</f>
        <v/>
      </c>
      <c r="L9" s="12">
        <f>IF(OR($Y$4="",$AP$13=""),"",IF(10&gt;DAY(DATE($Y$4,$AP$13+1,0)),"",DATE($Y$4,$AP$13,10)))</f>
        <v/>
      </c>
      <c r="M9" s="12">
        <f>IF(OR($Y$4="",$AP$13=""),"",IF(11&gt;DAY(DATE($Y$4,$AP$13+1,0)),"",DATE($Y$4,$AP$13,11)))</f>
        <v/>
      </c>
      <c r="N9" s="12">
        <f>IF(OR($Y$4="",$AP$13=""),"",IF(12&gt;DAY(DATE($Y$4,$AP$13+1,0)),"",DATE($Y$4,$AP$13,12)))</f>
        <v/>
      </c>
      <c r="O9" s="12">
        <f>IF(OR($Y$4="",$AP$13=""),"",IF(13&gt;DAY(DATE($Y$4,$AP$13+1,0)),"",DATE($Y$4,$AP$13,13)))</f>
        <v/>
      </c>
      <c r="P9" s="12">
        <f>IF(OR($Y$4="",$AP$13=""),"",IF(14&gt;DAY(DATE($Y$4,$AP$13+1,0)),"",DATE($Y$4,$AP$13,14)))</f>
        <v/>
      </c>
      <c r="Q9" s="12">
        <f>IF(OR($Y$4="",$AP$13=""),"",IF(15&gt;DAY(DATE($Y$4,$AP$13+1,0)),"",DATE($Y$4,$AP$13,15)))</f>
        <v/>
      </c>
      <c r="R9" s="12">
        <f>IF(OR($Y$4="",$AP$13=""),"",IF(16&gt;DAY(DATE($Y$4,$AP$13+1,0)),"",DATE($Y$4,$AP$13,16)))</f>
        <v/>
      </c>
      <c r="S9" s="12">
        <f>IF(OR($Y$4="",$AP$13=""),"",IF(17&gt;DAY(DATE($Y$4,$AP$13+1,0)),"",DATE($Y$4,$AP$13,17)))</f>
        <v/>
      </c>
      <c r="T9" s="12">
        <f>IF(OR($Y$4="",$AP$13=""),"",IF(18&gt;DAY(DATE($Y$4,$AP$13+1,0)),"",DATE($Y$4,$AP$13,18)))</f>
        <v/>
      </c>
      <c r="U9" s="12">
        <f>IF(OR($Y$4="",$AP$13=""),"",IF(19&gt;DAY(DATE($Y$4,$AP$13+1,0)),"",DATE($Y$4,$AP$13,19)))</f>
        <v/>
      </c>
      <c r="V9" s="12">
        <f>IF(OR($Y$4="",$AP$13=""),"",IF(20&gt;DAY(DATE($Y$4,$AP$13+1,0)),"",DATE($Y$4,$AP$13,20)))</f>
        <v/>
      </c>
      <c r="W9" s="12">
        <f>IF(OR($Y$4="",$AP$13=""),"",IF(21&gt;DAY(DATE($Y$4,$AP$13+1,0)),"",DATE($Y$4,$AP$13,21)))</f>
        <v/>
      </c>
      <c r="X9" s="12">
        <f>IF(OR($Y$4="",$AP$13=""),"",IF(22&gt;DAY(DATE($Y$4,$AP$13+1,0)),"",DATE($Y$4,$AP$13,22)))</f>
        <v/>
      </c>
      <c r="Y9" s="12">
        <f>IF(OR($Y$4="",$AP$13=""),"",IF(23&gt;DAY(DATE($Y$4,$AP$13+1,0)),"",DATE($Y$4,$AP$13,23)))</f>
        <v/>
      </c>
      <c r="Z9" s="12">
        <f>IF(OR($Y$4="",$AP$13=""),"",IF(24&gt;DAY(DATE($Y$4,$AP$13+1,0)),"",DATE($Y$4,$AP$13,24)))</f>
        <v/>
      </c>
      <c r="AA9" s="12">
        <f>IF(OR($Y$4="",$AP$13=""),"",IF(25&gt;DAY(DATE($Y$4,$AP$13+1,0)),"",DATE($Y$4,$AP$13,25)))</f>
        <v/>
      </c>
      <c r="AB9" s="12">
        <f>IF(OR($Y$4="",$AP$13=""),"",IF(26&gt;DAY(DATE($Y$4,$AP$13+1,0)),"",DATE($Y$4,$AP$13,26)))</f>
        <v/>
      </c>
      <c r="AC9" s="12">
        <f>IF(OR($Y$4="",$AP$13=""),"",IF(27&gt;DAY(DATE($Y$4,$AP$13+1,0)),"",DATE($Y$4,$AP$13,27)))</f>
        <v/>
      </c>
      <c r="AD9" s="12">
        <f>IF(OR($Y$4="",$AP$13=""),"",IF(28&gt;DAY(DATE($Y$4,$AP$13+1,0)),"",DATE($Y$4,$AP$13,28)))</f>
        <v/>
      </c>
      <c r="AE9" s="12">
        <f>IF(OR($Y$4="",$AP$13=""),"",IF(29&gt;DAY(DATE($Y$4,$AP$13+1,0)),"",DATE($Y$4,$AP$13,29)))</f>
        <v/>
      </c>
      <c r="AF9" s="12">
        <f>IF(OR($Y$4="",$AP$13=""),"",IF(30&gt;DAY(DATE($Y$4,$AP$13+1,0)),"",DATE($Y$4,$AP$13,30)))</f>
        <v/>
      </c>
      <c r="AG9" s="12">
        <f>IF(OR($Y$4="",$AP$13=""),"",IF(31&gt;DAY(DATE($Y$4,$AP$13+1,0)),"",DATE($Y$4,$AP$13,31)))</f>
        <v/>
      </c>
      <c r="AH9" s="11" t="n"/>
      <c r="AI9" s="11" t="n"/>
      <c r="AJ9" s="11" t="n"/>
      <c r="AK9" s="11" t="n"/>
      <c r="AP9" t="inlineStr">
        <is>
          <t>September</t>
        </is>
      </c>
    </row>
    <row r="10" ht="19" customHeight="1">
      <c r="A10" s="13" t="n">
        <v>1</v>
      </c>
      <c r="B10" s="14" t="n"/>
      <c r="C10" s="15" t="n"/>
      <c r="D10" s="15" t="n"/>
      <c r="E10" s="15" t="n"/>
      <c r="F10" s="15" t="n"/>
      <c r="G10" s="15" t="n"/>
      <c r="H10" s="15" t="n"/>
      <c r="I10" s="15" t="n"/>
      <c r="J10" s="15" t="n"/>
      <c r="K10" s="15" t="n"/>
      <c r="L10" s="15" t="n"/>
      <c r="M10" s="15" t="n"/>
      <c r="N10" s="15" t="n"/>
      <c r="O10" s="15" t="n"/>
      <c r="P10" s="15" t="n"/>
      <c r="Q10" s="15" t="n"/>
      <c r="R10" s="15" t="n"/>
      <c r="S10" s="15" t="n"/>
      <c r="T10" s="15" t="n"/>
      <c r="U10" s="15" t="n"/>
      <c r="V10" s="15" t="n"/>
      <c r="W10" s="15" t="n"/>
      <c r="X10" s="15" t="n"/>
      <c r="Y10" s="15" t="n"/>
      <c r="Z10" s="15" t="n"/>
      <c r="AA10" s="15" t="n"/>
      <c r="AB10" s="15" t="n"/>
      <c r="AC10" s="15" t="n"/>
      <c r="AD10" s="15" t="n"/>
      <c r="AE10" s="15" t="n"/>
      <c r="AF10" s="15" t="n"/>
      <c r="AG10" s="15" t="n"/>
      <c r="AH10" s="16">
        <f>IF(COUNTA(C10:AG10)=0,"",SUMPRODUCT(COUNTIF(C10:AG10,$C$44:$C$52)*($C$44:$C$52&lt;&gt;""),$N$44:$N$52))</f>
        <v/>
      </c>
      <c r="AI10" s="17">
        <f>IF(COUNTA(C10:AG10)=0,"",SUMPRODUCT(COUNTIF(C10:AG10,$C$44:$C$52)*($C$44:$C$52&lt;&gt;"")*($E$44:$E$52&lt;&gt;"")))</f>
        <v/>
      </c>
      <c r="AJ10" s="18" t="n"/>
      <c r="AK10" s="19">
        <f>IF(OR(AH10="",N(AJ10)=0),"",AH10-AJ10)</f>
        <v/>
      </c>
      <c r="AP10" t="inlineStr">
        <is>
          <t>Oktober</t>
        </is>
      </c>
    </row>
    <row r="11" ht="19" customHeight="1">
      <c r="A11" s="13" t="n">
        <v>2</v>
      </c>
      <c r="B11" s="14" t="n"/>
      <c r="C11" s="15" t="n"/>
      <c r="D11" s="15" t="n"/>
      <c r="E11" s="15" t="n"/>
      <c r="F11" s="15" t="n"/>
      <c r="G11" s="15" t="n"/>
      <c r="H11" s="15" t="n"/>
      <c r="I11" s="15" t="n"/>
      <c r="J11" s="15" t="n"/>
      <c r="K11" s="15" t="n"/>
      <c r="L11" s="15" t="n"/>
      <c r="M11" s="15" t="n"/>
      <c r="N11" s="15" t="n"/>
      <c r="O11" s="15" t="n"/>
      <c r="P11" s="15" t="n"/>
      <c r="Q11" s="15" t="n"/>
      <c r="R11" s="15" t="n"/>
      <c r="S11" s="15" t="n"/>
      <c r="T11" s="15" t="n"/>
      <c r="U11" s="15" t="n"/>
      <c r="V11" s="15" t="n"/>
      <c r="W11" s="15" t="n"/>
      <c r="X11" s="15" t="n"/>
      <c r="Y11" s="15" t="n"/>
      <c r="Z11" s="15" t="n"/>
      <c r="AA11" s="15" t="n"/>
      <c r="AB11" s="15" t="n"/>
      <c r="AC11" s="15" t="n"/>
      <c r="AD11" s="15" t="n"/>
      <c r="AE11" s="15" t="n"/>
      <c r="AF11" s="15" t="n"/>
      <c r="AG11" s="15" t="n"/>
      <c r="AH11" s="16">
        <f>IF(COUNTA(C11:AG11)=0,"",SUMPRODUCT(COUNTIF(C11:AG11,$C$44:$C$52)*($C$44:$C$52&lt;&gt;""),$N$44:$N$52))</f>
        <v/>
      </c>
      <c r="AI11" s="17">
        <f>IF(COUNTA(C11:AG11)=0,"",SUMPRODUCT(COUNTIF(C11:AG11,$C$44:$C$52)*($C$44:$C$52&lt;&gt;"")*($E$44:$E$52&lt;&gt;"")))</f>
        <v/>
      </c>
      <c r="AJ11" s="18" t="n"/>
      <c r="AK11" s="19">
        <f>IF(OR(AH11="",N(AJ11)=0),"",AH11-AJ11)</f>
        <v/>
      </c>
      <c r="AP11" t="inlineStr">
        <is>
          <t>November</t>
        </is>
      </c>
    </row>
    <row r="12" ht="19" customHeight="1">
      <c r="A12" s="13" t="n">
        <v>3</v>
      </c>
      <c r="B12" s="14" t="n"/>
      <c r="C12" s="15" t="n"/>
      <c r="D12" s="15" t="n"/>
      <c r="E12" s="15" t="n"/>
      <c r="F12" s="15" t="n"/>
      <c r="G12" s="15" t="n"/>
      <c r="H12" s="15" t="n"/>
      <c r="I12" s="15" t="n"/>
      <c r="J12" s="15" t="n"/>
      <c r="K12" s="15" t="n"/>
      <c r="L12" s="15" t="n"/>
      <c r="M12" s="15" t="n"/>
      <c r="N12" s="15" t="n"/>
      <c r="O12" s="15" t="n"/>
      <c r="P12" s="15" t="n"/>
      <c r="Q12" s="15" t="n"/>
      <c r="R12" s="15" t="n"/>
      <c r="S12" s="15" t="n"/>
      <c r="T12" s="15" t="n"/>
      <c r="U12" s="15" t="n"/>
      <c r="V12" s="15" t="n"/>
      <c r="W12" s="15" t="n"/>
      <c r="X12" s="15" t="n"/>
      <c r="Y12" s="15" t="n"/>
      <c r="Z12" s="15" t="n"/>
      <c r="AA12" s="15" t="n"/>
      <c r="AB12" s="15" t="n"/>
      <c r="AC12" s="15" t="n"/>
      <c r="AD12" s="15" t="n"/>
      <c r="AE12" s="15" t="n"/>
      <c r="AF12" s="15" t="n"/>
      <c r="AG12" s="15" t="n"/>
      <c r="AH12" s="16">
        <f>IF(COUNTA(C12:AG12)=0,"",SUMPRODUCT(COUNTIF(C12:AG12,$C$44:$C$52)*($C$44:$C$52&lt;&gt;""),$N$44:$N$52))</f>
        <v/>
      </c>
      <c r="AI12" s="17">
        <f>IF(COUNTA(C12:AG12)=0,"",SUMPRODUCT(COUNTIF(C12:AG12,$C$44:$C$52)*($C$44:$C$52&lt;&gt;"")*($E$44:$E$52&lt;&gt;"")))</f>
        <v/>
      </c>
      <c r="AJ12" s="18" t="n"/>
      <c r="AK12" s="19">
        <f>IF(OR(AH12="",N(AJ12)=0),"",AH12-AJ12)</f>
        <v/>
      </c>
      <c r="AP12" t="inlineStr">
        <is>
          <t>Dezember</t>
        </is>
      </c>
    </row>
    <row r="13" ht="19" customHeight="1">
      <c r="A13" s="13" t="n">
        <v>4</v>
      </c>
      <c r="B13" s="14" t="n"/>
      <c r="C13" s="15" t="n"/>
      <c r="D13" s="15" t="n"/>
      <c r="E13" s="15" t="n"/>
      <c r="F13" s="15" t="n"/>
      <c r="G13" s="15" t="n"/>
      <c r="H13" s="15" t="n"/>
      <c r="I13" s="15" t="n"/>
      <c r="J13" s="15" t="n"/>
      <c r="K13" s="15" t="n"/>
      <c r="L13" s="15" t="n"/>
      <c r="M13" s="15" t="n"/>
      <c r="N13" s="15" t="n"/>
      <c r="O13" s="15" t="n"/>
      <c r="P13" s="15" t="n"/>
      <c r="Q13" s="15" t="n"/>
      <c r="R13" s="15" t="n"/>
      <c r="S13" s="15" t="n"/>
      <c r="T13" s="15" t="n"/>
      <c r="U13" s="15" t="n"/>
      <c r="V13" s="15" t="n"/>
      <c r="W13" s="15" t="n"/>
      <c r="X13" s="15" t="n"/>
      <c r="Y13" s="15" t="n"/>
      <c r="Z13" s="15" t="n"/>
      <c r="AA13" s="15" t="n"/>
      <c r="AB13" s="15" t="n"/>
      <c r="AC13" s="15" t="n"/>
      <c r="AD13" s="15" t="n"/>
      <c r="AE13" s="15" t="n"/>
      <c r="AF13" s="15" t="n"/>
      <c r="AG13" s="15" t="n"/>
      <c r="AH13" s="16">
        <f>IF(COUNTA(C13:AG13)=0,"",SUMPRODUCT(COUNTIF(C13:AG13,$C$44:$C$52)*($C$44:$C$52&lt;&gt;""),$N$44:$N$52))</f>
        <v/>
      </c>
      <c r="AI13" s="17">
        <f>IF(COUNTA(C13:AG13)=0,"",SUMPRODUCT(COUNTIF(C13:AG13,$C$44:$C$52)*($C$44:$C$52&lt;&gt;"")*($E$44:$E$52&lt;&gt;"")))</f>
        <v/>
      </c>
      <c r="AJ13" s="18" t="n"/>
      <c r="AK13" s="19">
        <f>IF(OR(AH13="",N(AJ13)=0),"",AH13-AJ13)</f>
        <v/>
      </c>
      <c r="AP13">
        <f>IF(ISNUMBER(Y5),Y5,IFERROR(MATCH(Y5,$AP$1:$AP$12,0),""))</f>
        <v/>
      </c>
    </row>
    <row r="14" ht="19" customHeight="1">
      <c r="A14" s="13" t="n">
        <v>5</v>
      </c>
      <c r="B14" s="14" t="n"/>
      <c r="C14" s="15" t="n"/>
      <c r="D14" s="15" t="n"/>
      <c r="E14" s="15" t="n"/>
      <c r="F14" s="15" t="n"/>
      <c r="G14" s="15" t="n"/>
      <c r="H14" s="15" t="n"/>
      <c r="I14" s="15" t="n"/>
      <c r="J14" s="15" t="n"/>
      <c r="K14" s="15" t="n"/>
      <c r="L14" s="15" t="n"/>
      <c r="M14" s="15" t="n"/>
      <c r="N14" s="15" t="n"/>
      <c r="O14" s="15" t="n"/>
      <c r="P14" s="15" t="n"/>
      <c r="Q14" s="15" t="n"/>
      <c r="R14" s="15" t="n"/>
      <c r="S14" s="15" t="n"/>
      <c r="T14" s="15" t="n"/>
      <c r="U14" s="15" t="n"/>
      <c r="V14" s="15" t="n"/>
      <c r="W14" s="15" t="n"/>
      <c r="X14" s="15" t="n"/>
      <c r="Y14" s="15" t="n"/>
      <c r="Z14" s="15" t="n"/>
      <c r="AA14" s="15" t="n"/>
      <c r="AB14" s="15" t="n"/>
      <c r="AC14" s="15" t="n"/>
      <c r="AD14" s="15" t="n"/>
      <c r="AE14" s="15" t="n"/>
      <c r="AF14" s="15" t="n"/>
      <c r="AG14" s="15" t="n"/>
      <c r="AH14" s="16">
        <f>IF(COUNTA(C14:AG14)=0,"",SUMPRODUCT(COUNTIF(C14:AG14,$C$44:$C$52)*($C$44:$C$52&lt;&gt;""),$N$44:$N$52))</f>
        <v/>
      </c>
      <c r="AI14" s="17">
        <f>IF(COUNTA(C14:AG14)=0,"",SUMPRODUCT(COUNTIF(C14:AG14,$C$44:$C$52)*($C$44:$C$52&lt;&gt;"")*($E$44:$E$52&lt;&gt;"")))</f>
        <v/>
      </c>
      <c r="AJ14" s="18" t="n"/>
      <c r="AK14" s="19">
        <f>IF(OR(AH14="",N(AJ14)=0),"",AH14-AJ14)</f>
        <v/>
      </c>
    </row>
    <row r="15" ht="19" customHeight="1">
      <c r="A15" s="13" t="n">
        <v>6</v>
      </c>
      <c r="B15" s="14" t="n"/>
      <c r="C15" s="15" t="n"/>
      <c r="D15" s="15" t="n"/>
      <c r="E15" s="15" t="n"/>
      <c r="F15" s="15" t="n"/>
      <c r="G15" s="15" t="n"/>
      <c r="H15" s="15" t="n"/>
      <c r="I15" s="15" t="n"/>
      <c r="J15" s="15" t="n"/>
      <c r="K15" s="15" t="n"/>
      <c r="L15" s="15" t="n"/>
      <c r="M15" s="15" t="n"/>
      <c r="N15" s="15" t="n"/>
      <c r="O15" s="15" t="n"/>
      <c r="P15" s="15" t="n"/>
      <c r="Q15" s="15" t="n"/>
      <c r="R15" s="15" t="n"/>
      <c r="S15" s="15" t="n"/>
      <c r="T15" s="15" t="n"/>
      <c r="U15" s="15" t="n"/>
      <c r="V15" s="15" t="n"/>
      <c r="W15" s="15" t="n"/>
      <c r="X15" s="15" t="n"/>
      <c r="Y15" s="15" t="n"/>
      <c r="Z15" s="15" t="n"/>
      <c r="AA15" s="15" t="n"/>
      <c r="AB15" s="15" t="n"/>
      <c r="AC15" s="15" t="n"/>
      <c r="AD15" s="15" t="n"/>
      <c r="AE15" s="15" t="n"/>
      <c r="AF15" s="15" t="n"/>
      <c r="AG15" s="15" t="n"/>
      <c r="AH15" s="16">
        <f>IF(COUNTA(C15:AG15)=0,"",SUMPRODUCT(COUNTIF(C15:AG15,$C$44:$C$52)*($C$44:$C$52&lt;&gt;""),$N$44:$N$52))</f>
        <v/>
      </c>
      <c r="AI15" s="17">
        <f>IF(COUNTA(C15:AG15)=0,"",SUMPRODUCT(COUNTIF(C15:AG15,$C$44:$C$52)*($C$44:$C$52&lt;&gt;"")*($E$44:$E$52&lt;&gt;"")))</f>
        <v/>
      </c>
      <c r="AJ15" s="18" t="n"/>
      <c r="AK15" s="19">
        <f>IF(OR(AH15="",N(AJ15)=0),"",AH15-AJ15)</f>
        <v/>
      </c>
    </row>
    <row r="16" ht="19" customHeight="1">
      <c r="A16" s="13" t="n">
        <v>7</v>
      </c>
      <c r="B16" s="14" t="n"/>
      <c r="C16" s="15" t="n"/>
      <c r="D16" s="15" t="n"/>
      <c r="E16" s="15" t="n"/>
      <c r="F16" s="15" t="n"/>
      <c r="G16" s="15" t="n"/>
      <c r="H16" s="15" t="n"/>
      <c r="I16" s="15"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6">
        <f>IF(COUNTA(C16:AG16)=0,"",SUMPRODUCT(COUNTIF(C16:AG16,$C$44:$C$52)*($C$44:$C$52&lt;&gt;""),$N$44:$N$52))</f>
        <v/>
      </c>
      <c r="AI16" s="17">
        <f>IF(COUNTA(C16:AG16)=0,"",SUMPRODUCT(COUNTIF(C16:AG16,$C$44:$C$52)*($C$44:$C$52&lt;&gt;"")*($E$44:$E$52&lt;&gt;"")))</f>
        <v/>
      </c>
      <c r="AJ16" s="18" t="n"/>
      <c r="AK16" s="19">
        <f>IF(OR(AH16="",N(AJ16)=0),"",AH16-AJ16)</f>
        <v/>
      </c>
    </row>
    <row r="17" ht="19" customHeight="1">
      <c r="A17" s="13" t="n">
        <v>8</v>
      </c>
      <c r="B17" s="14" t="n"/>
      <c r="C17" s="15" t="n"/>
      <c r="D17" s="15" t="n"/>
      <c r="E17" s="15" t="n"/>
      <c r="F17" s="15" t="n"/>
      <c r="G17" s="15" t="n"/>
      <c r="H17" s="15" t="n"/>
      <c r="I17" s="15" t="n"/>
      <c r="J17" s="15" t="n"/>
      <c r="K17" s="15" t="n"/>
      <c r="L17" s="15" t="n"/>
      <c r="M17" s="15" t="n"/>
      <c r="N17" s="15" t="n"/>
      <c r="O17" s="15" t="n"/>
      <c r="P17" s="15" t="n"/>
      <c r="Q17" s="15" t="n"/>
      <c r="R17" s="15" t="n"/>
      <c r="S17" s="15" t="n"/>
      <c r="T17" s="15" t="n"/>
      <c r="U17" s="15" t="n"/>
      <c r="V17" s="15" t="n"/>
      <c r="W17" s="15" t="n"/>
      <c r="X17" s="15" t="n"/>
      <c r="Y17" s="15" t="n"/>
      <c r="Z17" s="15" t="n"/>
      <c r="AA17" s="15" t="n"/>
      <c r="AB17" s="15" t="n"/>
      <c r="AC17" s="15" t="n"/>
      <c r="AD17" s="15" t="n"/>
      <c r="AE17" s="15" t="n"/>
      <c r="AF17" s="15" t="n"/>
      <c r="AG17" s="15" t="n"/>
      <c r="AH17" s="16">
        <f>IF(COUNTA(C17:AG17)=0,"",SUMPRODUCT(COUNTIF(C17:AG17,$C$44:$C$52)*($C$44:$C$52&lt;&gt;""),$N$44:$N$52))</f>
        <v/>
      </c>
      <c r="AI17" s="17">
        <f>IF(COUNTA(C17:AG17)=0,"",SUMPRODUCT(COUNTIF(C17:AG17,$C$44:$C$52)*($C$44:$C$52&lt;&gt;"")*($E$44:$E$52&lt;&gt;"")))</f>
        <v/>
      </c>
      <c r="AJ17" s="18" t="n"/>
      <c r="AK17" s="19">
        <f>IF(OR(AH17="",N(AJ17)=0),"",AH17-AJ17)</f>
        <v/>
      </c>
    </row>
    <row r="18" ht="19" customHeight="1">
      <c r="A18" s="13" t="n">
        <v>9</v>
      </c>
      <c r="B18" s="14" t="n"/>
      <c r="C18" s="15" t="n"/>
      <c r="D18" s="15" t="n"/>
      <c r="E18" s="15" t="n"/>
      <c r="F18" s="15" t="n"/>
      <c r="G18" s="15" t="n"/>
      <c r="H18" s="15" t="n"/>
      <c r="I18" s="15" t="n"/>
      <c r="J18" s="15" t="n"/>
      <c r="K18" s="15" t="n"/>
      <c r="L18" s="15" t="n"/>
      <c r="M18" s="15" t="n"/>
      <c r="N18" s="15" t="n"/>
      <c r="O18" s="15" t="n"/>
      <c r="P18" s="15" t="n"/>
      <c r="Q18" s="15" t="n"/>
      <c r="R18" s="15" t="n"/>
      <c r="S18" s="15" t="n"/>
      <c r="T18" s="15" t="n"/>
      <c r="U18" s="15" t="n"/>
      <c r="V18" s="15" t="n"/>
      <c r="W18" s="15" t="n"/>
      <c r="X18" s="15" t="n"/>
      <c r="Y18" s="15" t="n"/>
      <c r="Z18" s="15" t="n"/>
      <c r="AA18" s="15" t="n"/>
      <c r="AB18" s="15" t="n"/>
      <c r="AC18" s="15" t="n"/>
      <c r="AD18" s="15" t="n"/>
      <c r="AE18" s="15" t="n"/>
      <c r="AF18" s="15" t="n"/>
      <c r="AG18" s="15" t="n"/>
      <c r="AH18" s="16">
        <f>IF(COUNTA(C18:AG18)=0,"",SUMPRODUCT(COUNTIF(C18:AG18,$C$44:$C$52)*($C$44:$C$52&lt;&gt;""),$N$44:$N$52))</f>
        <v/>
      </c>
      <c r="AI18" s="17">
        <f>IF(COUNTA(C18:AG18)=0,"",SUMPRODUCT(COUNTIF(C18:AG18,$C$44:$C$52)*($C$44:$C$52&lt;&gt;"")*($E$44:$E$52&lt;&gt;"")))</f>
        <v/>
      </c>
      <c r="AJ18" s="18" t="n"/>
      <c r="AK18" s="19">
        <f>IF(OR(AH18="",N(AJ18)=0),"",AH18-AJ18)</f>
        <v/>
      </c>
    </row>
    <row r="19" ht="19" customHeight="1">
      <c r="A19" s="13" t="n">
        <v>10</v>
      </c>
      <c r="B19" s="14" t="n"/>
      <c r="C19" s="15" t="n"/>
      <c r="D19" s="15" t="n"/>
      <c r="E19" s="15" t="n"/>
      <c r="F19" s="15" t="n"/>
      <c r="G19" s="15" t="n"/>
      <c r="H19" s="15" t="n"/>
      <c r="I19" s="15" t="n"/>
      <c r="J19" s="15" t="n"/>
      <c r="K19" s="15" t="n"/>
      <c r="L19" s="15" t="n"/>
      <c r="M19" s="15" t="n"/>
      <c r="N19" s="15" t="n"/>
      <c r="O19" s="15" t="n"/>
      <c r="P19" s="15" t="n"/>
      <c r="Q19" s="15" t="n"/>
      <c r="R19" s="15" t="n"/>
      <c r="S19" s="15" t="n"/>
      <c r="T19" s="15" t="n"/>
      <c r="U19" s="15" t="n"/>
      <c r="V19" s="15" t="n"/>
      <c r="W19" s="15" t="n"/>
      <c r="X19" s="15" t="n"/>
      <c r="Y19" s="15" t="n"/>
      <c r="Z19" s="15" t="n"/>
      <c r="AA19" s="15" t="n"/>
      <c r="AB19" s="15" t="n"/>
      <c r="AC19" s="15" t="n"/>
      <c r="AD19" s="15" t="n"/>
      <c r="AE19" s="15" t="n"/>
      <c r="AF19" s="15" t="n"/>
      <c r="AG19" s="15" t="n"/>
      <c r="AH19" s="16">
        <f>IF(COUNTA(C19:AG19)=0,"",SUMPRODUCT(COUNTIF(C19:AG19,$C$44:$C$52)*($C$44:$C$52&lt;&gt;""),$N$44:$N$52))</f>
        <v/>
      </c>
      <c r="AI19" s="17">
        <f>IF(COUNTA(C19:AG19)=0,"",SUMPRODUCT(COUNTIF(C19:AG19,$C$44:$C$52)*($C$44:$C$52&lt;&gt;"")*($E$44:$E$52&lt;&gt;"")))</f>
        <v/>
      </c>
      <c r="AJ19" s="18" t="n"/>
      <c r="AK19" s="19">
        <f>IF(OR(AH19="",N(AJ19)=0),"",AH19-AJ19)</f>
        <v/>
      </c>
    </row>
    <row r="20" ht="19" customHeight="1">
      <c r="A20" s="13" t="n">
        <v>11</v>
      </c>
      <c r="B20" s="14" t="n"/>
      <c r="C20" s="15" t="n"/>
      <c r="D20" s="15" t="n"/>
      <c r="E20" s="15" t="n"/>
      <c r="F20" s="15" t="n"/>
      <c r="G20" s="15" t="n"/>
      <c r="H20" s="15" t="n"/>
      <c r="I20" s="15" t="n"/>
      <c r="J20" s="15" t="n"/>
      <c r="K20" s="15" t="n"/>
      <c r="L20" s="15" t="n"/>
      <c r="M20" s="15" t="n"/>
      <c r="N20" s="15" t="n"/>
      <c r="O20" s="15" t="n"/>
      <c r="P20" s="15" t="n"/>
      <c r="Q20" s="15" t="n"/>
      <c r="R20" s="15" t="n"/>
      <c r="S20" s="15" t="n"/>
      <c r="T20" s="15" t="n"/>
      <c r="U20" s="15" t="n"/>
      <c r="V20" s="15" t="n"/>
      <c r="W20" s="15" t="n"/>
      <c r="X20" s="15" t="n"/>
      <c r="Y20" s="15" t="n"/>
      <c r="Z20" s="15" t="n"/>
      <c r="AA20" s="15" t="n"/>
      <c r="AB20" s="15" t="n"/>
      <c r="AC20" s="15" t="n"/>
      <c r="AD20" s="15" t="n"/>
      <c r="AE20" s="15" t="n"/>
      <c r="AF20" s="15" t="n"/>
      <c r="AG20" s="15" t="n"/>
      <c r="AH20" s="16">
        <f>IF(COUNTA(C20:AG20)=0,"",SUMPRODUCT(COUNTIF(C20:AG20,$C$44:$C$52)*($C$44:$C$52&lt;&gt;""),$N$44:$N$52))</f>
        <v/>
      </c>
      <c r="AI20" s="17">
        <f>IF(COUNTA(C20:AG20)=0,"",SUMPRODUCT(COUNTIF(C20:AG20,$C$44:$C$52)*($C$44:$C$52&lt;&gt;"")*($E$44:$E$52&lt;&gt;"")))</f>
        <v/>
      </c>
      <c r="AJ20" s="18" t="n"/>
      <c r="AK20" s="19">
        <f>IF(OR(AH20="",N(AJ20)=0),"",AH20-AJ20)</f>
        <v/>
      </c>
    </row>
    <row r="21" ht="19" customHeight="1">
      <c r="A21" s="13" t="n">
        <v>12</v>
      </c>
      <c r="B21" s="14" t="n"/>
      <c r="C21" s="15" t="n"/>
      <c r="D21" s="15" t="n"/>
      <c r="E21" s="15" t="n"/>
      <c r="F21" s="15" t="n"/>
      <c r="G21" s="15" t="n"/>
      <c r="H21" s="15" t="n"/>
      <c r="I21" s="15" t="n"/>
      <c r="J21" s="15" t="n"/>
      <c r="K21" s="15" t="n"/>
      <c r="L21" s="15" t="n"/>
      <c r="M21" s="15" t="n"/>
      <c r="N21" s="15" t="n"/>
      <c r="O21" s="15" t="n"/>
      <c r="P21" s="15" t="n"/>
      <c r="Q21" s="15" t="n"/>
      <c r="R21" s="15" t="n"/>
      <c r="S21" s="15" t="n"/>
      <c r="T21" s="15" t="n"/>
      <c r="U21" s="15" t="n"/>
      <c r="V21" s="15" t="n"/>
      <c r="W21" s="15" t="n"/>
      <c r="X21" s="15" t="n"/>
      <c r="Y21" s="15" t="n"/>
      <c r="Z21" s="15" t="n"/>
      <c r="AA21" s="15" t="n"/>
      <c r="AB21" s="15" t="n"/>
      <c r="AC21" s="15" t="n"/>
      <c r="AD21" s="15" t="n"/>
      <c r="AE21" s="15" t="n"/>
      <c r="AF21" s="15" t="n"/>
      <c r="AG21" s="15" t="n"/>
      <c r="AH21" s="16">
        <f>IF(COUNTA(C21:AG21)=0,"",SUMPRODUCT(COUNTIF(C21:AG21,$C$44:$C$52)*($C$44:$C$52&lt;&gt;""),$N$44:$N$52))</f>
        <v/>
      </c>
      <c r="AI21" s="17">
        <f>IF(COUNTA(C21:AG21)=0,"",SUMPRODUCT(COUNTIF(C21:AG21,$C$44:$C$52)*($C$44:$C$52&lt;&gt;"")*($E$44:$E$52&lt;&gt;"")))</f>
        <v/>
      </c>
      <c r="AJ21" s="18" t="n"/>
      <c r="AK21" s="19">
        <f>IF(OR(AH21="",N(AJ21)=0),"",AH21-AJ21)</f>
        <v/>
      </c>
    </row>
    <row r="22" ht="19" customHeight="1">
      <c r="A22" s="13" t="n">
        <v>13</v>
      </c>
      <c r="B22" s="14" t="n"/>
      <c r="C22" s="15" t="n"/>
      <c r="D22" s="15" t="n"/>
      <c r="E22" s="15" t="n"/>
      <c r="F22" s="15" t="n"/>
      <c r="G22" s="15" t="n"/>
      <c r="H22" s="15" t="n"/>
      <c r="I22" s="15" t="n"/>
      <c r="J22" s="15" t="n"/>
      <c r="K22" s="15" t="n"/>
      <c r="L22" s="15" t="n"/>
      <c r="M22" s="15" t="n"/>
      <c r="N22" s="15" t="n"/>
      <c r="O22" s="15" t="n"/>
      <c r="P22" s="15" t="n"/>
      <c r="Q22" s="15" t="n"/>
      <c r="R22" s="15" t="n"/>
      <c r="S22" s="15" t="n"/>
      <c r="T22" s="15" t="n"/>
      <c r="U22" s="15" t="n"/>
      <c r="V22" s="15" t="n"/>
      <c r="W22" s="15" t="n"/>
      <c r="X22" s="15" t="n"/>
      <c r="Y22" s="15" t="n"/>
      <c r="Z22" s="15" t="n"/>
      <c r="AA22" s="15" t="n"/>
      <c r="AB22" s="15" t="n"/>
      <c r="AC22" s="15" t="n"/>
      <c r="AD22" s="15" t="n"/>
      <c r="AE22" s="15" t="n"/>
      <c r="AF22" s="15" t="n"/>
      <c r="AG22" s="15" t="n"/>
      <c r="AH22" s="16">
        <f>IF(COUNTA(C22:AG22)=0,"",SUMPRODUCT(COUNTIF(C22:AG22,$C$44:$C$52)*($C$44:$C$52&lt;&gt;""),$N$44:$N$52))</f>
        <v/>
      </c>
      <c r="AI22" s="17">
        <f>IF(COUNTA(C22:AG22)=0,"",SUMPRODUCT(COUNTIF(C22:AG22,$C$44:$C$52)*($C$44:$C$52&lt;&gt;"")*($E$44:$E$52&lt;&gt;"")))</f>
        <v/>
      </c>
      <c r="AJ22" s="18" t="n"/>
      <c r="AK22" s="19">
        <f>IF(OR(AH22="",N(AJ22)=0),"",AH22-AJ22)</f>
        <v/>
      </c>
    </row>
    <row r="23" ht="19" customHeight="1">
      <c r="A23" s="13" t="n">
        <v>14</v>
      </c>
      <c r="B23" s="14" t="n"/>
      <c r="C23" s="15" t="n"/>
      <c r="D23" s="15" t="n"/>
      <c r="E23" s="15" t="n"/>
      <c r="F23" s="15" t="n"/>
      <c r="G23" s="15" t="n"/>
      <c r="H23" s="15" t="n"/>
      <c r="I23" s="15" t="n"/>
      <c r="J23" s="15" t="n"/>
      <c r="K23" s="15" t="n"/>
      <c r="L23" s="15" t="n"/>
      <c r="M23" s="15" t="n"/>
      <c r="N23" s="15" t="n"/>
      <c r="O23" s="15" t="n"/>
      <c r="P23" s="15" t="n"/>
      <c r="Q23" s="15" t="n"/>
      <c r="R23" s="15" t="n"/>
      <c r="S23" s="15" t="n"/>
      <c r="T23" s="15" t="n"/>
      <c r="U23" s="15" t="n"/>
      <c r="V23" s="15" t="n"/>
      <c r="W23" s="15" t="n"/>
      <c r="X23" s="15" t="n"/>
      <c r="Y23" s="15" t="n"/>
      <c r="Z23" s="15" t="n"/>
      <c r="AA23" s="15" t="n"/>
      <c r="AB23" s="15" t="n"/>
      <c r="AC23" s="15" t="n"/>
      <c r="AD23" s="15" t="n"/>
      <c r="AE23" s="15" t="n"/>
      <c r="AF23" s="15" t="n"/>
      <c r="AG23" s="15" t="n"/>
      <c r="AH23" s="16">
        <f>IF(COUNTA(C23:AG23)=0,"",SUMPRODUCT(COUNTIF(C23:AG23,$C$44:$C$52)*($C$44:$C$52&lt;&gt;""),$N$44:$N$52))</f>
        <v/>
      </c>
      <c r="AI23" s="17">
        <f>IF(COUNTA(C23:AG23)=0,"",SUMPRODUCT(COUNTIF(C23:AG23,$C$44:$C$52)*($C$44:$C$52&lt;&gt;"")*($E$44:$E$52&lt;&gt;"")))</f>
        <v/>
      </c>
      <c r="AJ23" s="18" t="n"/>
      <c r="AK23" s="19">
        <f>IF(OR(AH23="",N(AJ23)=0),"",AH23-AJ23)</f>
        <v/>
      </c>
    </row>
    <row r="24" ht="19" customHeight="1">
      <c r="A24" s="13" t="n">
        <v>15</v>
      </c>
      <c r="B24" s="14" t="n"/>
      <c r="C24" s="15" t="n"/>
      <c r="D24" s="15" t="n"/>
      <c r="E24" s="15" t="n"/>
      <c r="F24" s="15" t="n"/>
      <c r="G24" s="15" t="n"/>
      <c r="H24" s="15" t="n"/>
      <c r="I24" s="15" t="n"/>
      <c r="J24" s="15" t="n"/>
      <c r="K24" s="15" t="n"/>
      <c r="L24" s="15" t="n"/>
      <c r="M24" s="15" t="n"/>
      <c r="N24" s="15" t="n"/>
      <c r="O24" s="15" t="n"/>
      <c r="P24" s="15" t="n"/>
      <c r="Q24" s="15" t="n"/>
      <c r="R24" s="15" t="n"/>
      <c r="S24" s="15" t="n"/>
      <c r="T24" s="15" t="n"/>
      <c r="U24" s="15" t="n"/>
      <c r="V24" s="15" t="n"/>
      <c r="W24" s="15" t="n"/>
      <c r="X24" s="15" t="n"/>
      <c r="Y24" s="15" t="n"/>
      <c r="Z24" s="15" t="n"/>
      <c r="AA24" s="15" t="n"/>
      <c r="AB24" s="15" t="n"/>
      <c r="AC24" s="15" t="n"/>
      <c r="AD24" s="15" t="n"/>
      <c r="AE24" s="15" t="n"/>
      <c r="AF24" s="15" t="n"/>
      <c r="AG24" s="15" t="n"/>
      <c r="AH24" s="16">
        <f>IF(COUNTA(C24:AG24)=0,"",SUMPRODUCT(COUNTIF(C24:AG24,$C$44:$C$52)*($C$44:$C$52&lt;&gt;""),$N$44:$N$52))</f>
        <v/>
      </c>
      <c r="AI24" s="17">
        <f>IF(COUNTA(C24:AG24)=0,"",SUMPRODUCT(COUNTIF(C24:AG24,$C$44:$C$52)*($C$44:$C$52&lt;&gt;"")*($E$44:$E$52&lt;&gt;"")))</f>
        <v/>
      </c>
      <c r="AJ24" s="18" t="n"/>
      <c r="AK24" s="19">
        <f>IF(OR(AH24="",N(AJ24)=0),"",AH24-AJ24)</f>
        <v/>
      </c>
    </row>
    <row r="25" ht="19" customHeight="1">
      <c r="A25" s="13" t="n">
        <v>16</v>
      </c>
      <c r="B25" s="14" t="n"/>
      <c r="C25" s="15" t="n"/>
      <c r="D25" s="15" t="n"/>
      <c r="E25" s="15" t="n"/>
      <c r="F25" s="15" t="n"/>
      <c r="G25" s="15" t="n"/>
      <c r="H25" s="15" t="n"/>
      <c r="I25" s="15" t="n"/>
      <c r="J25" s="15" t="n"/>
      <c r="K25" s="15" t="n"/>
      <c r="L25" s="15" t="n"/>
      <c r="M25" s="15" t="n"/>
      <c r="N25" s="15" t="n"/>
      <c r="O25" s="15" t="n"/>
      <c r="P25" s="15" t="n"/>
      <c r="Q25" s="15" t="n"/>
      <c r="R25" s="15" t="n"/>
      <c r="S25" s="15" t="n"/>
      <c r="T25" s="15" t="n"/>
      <c r="U25" s="15" t="n"/>
      <c r="V25" s="15" t="n"/>
      <c r="W25" s="15" t="n"/>
      <c r="X25" s="15" t="n"/>
      <c r="Y25" s="15" t="n"/>
      <c r="Z25" s="15" t="n"/>
      <c r="AA25" s="15" t="n"/>
      <c r="AB25" s="15" t="n"/>
      <c r="AC25" s="15" t="n"/>
      <c r="AD25" s="15" t="n"/>
      <c r="AE25" s="15" t="n"/>
      <c r="AF25" s="15" t="n"/>
      <c r="AG25" s="15" t="n"/>
      <c r="AH25" s="16">
        <f>IF(COUNTA(C25:AG25)=0,"",SUMPRODUCT(COUNTIF(C25:AG25,$C$44:$C$52)*($C$44:$C$52&lt;&gt;""),$N$44:$N$52))</f>
        <v/>
      </c>
      <c r="AI25" s="17">
        <f>IF(COUNTA(C25:AG25)=0,"",SUMPRODUCT(COUNTIF(C25:AG25,$C$44:$C$52)*($C$44:$C$52&lt;&gt;"")*($E$44:$E$52&lt;&gt;"")))</f>
        <v/>
      </c>
      <c r="AJ25" s="18" t="n"/>
      <c r="AK25" s="19">
        <f>IF(OR(AH25="",N(AJ25)=0),"",AH25-AJ25)</f>
        <v/>
      </c>
    </row>
    <row r="26" ht="19" customHeight="1">
      <c r="A26" s="13" t="n">
        <v>17</v>
      </c>
      <c r="B26" s="14" t="n"/>
      <c r="C26" s="15" t="n"/>
      <c r="D26" s="15" t="n"/>
      <c r="E26" s="15" t="n"/>
      <c r="F26" s="15" t="n"/>
      <c r="G26" s="15" t="n"/>
      <c r="H26" s="15" t="n"/>
      <c r="I26" s="15" t="n"/>
      <c r="J26" s="15" t="n"/>
      <c r="K26" s="15" t="n"/>
      <c r="L26" s="15" t="n"/>
      <c r="M26" s="15" t="n"/>
      <c r="N26" s="15" t="n"/>
      <c r="O26" s="15" t="n"/>
      <c r="P26" s="15" t="n"/>
      <c r="Q26" s="15" t="n"/>
      <c r="R26" s="15" t="n"/>
      <c r="S26" s="15" t="n"/>
      <c r="T26" s="15" t="n"/>
      <c r="U26" s="15" t="n"/>
      <c r="V26" s="15" t="n"/>
      <c r="W26" s="15" t="n"/>
      <c r="X26" s="15" t="n"/>
      <c r="Y26" s="15" t="n"/>
      <c r="Z26" s="15" t="n"/>
      <c r="AA26" s="15" t="n"/>
      <c r="AB26" s="15" t="n"/>
      <c r="AC26" s="15" t="n"/>
      <c r="AD26" s="15" t="n"/>
      <c r="AE26" s="15" t="n"/>
      <c r="AF26" s="15" t="n"/>
      <c r="AG26" s="15" t="n"/>
      <c r="AH26" s="16">
        <f>IF(COUNTA(C26:AG26)=0,"",SUMPRODUCT(COUNTIF(C26:AG26,$C$44:$C$52)*($C$44:$C$52&lt;&gt;""),$N$44:$N$52))</f>
        <v/>
      </c>
      <c r="AI26" s="17">
        <f>IF(COUNTA(C26:AG26)=0,"",SUMPRODUCT(COUNTIF(C26:AG26,$C$44:$C$52)*($C$44:$C$52&lt;&gt;"")*($E$44:$E$52&lt;&gt;"")))</f>
        <v/>
      </c>
      <c r="AJ26" s="18" t="n"/>
      <c r="AK26" s="19">
        <f>IF(OR(AH26="",N(AJ26)=0),"",AH26-AJ26)</f>
        <v/>
      </c>
    </row>
    <row r="27" ht="19" customHeight="1">
      <c r="A27" s="13" t="n">
        <v>18</v>
      </c>
      <c r="B27" s="14" t="n"/>
      <c r="C27" s="15" t="n"/>
      <c r="D27" s="15" t="n"/>
      <c r="E27" s="15" t="n"/>
      <c r="F27" s="15" t="n"/>
      <c r="G27" s="15" t="n"/>
      <c r="H27" s="15" t="n"/>
      <c r="I27" s="15" t="n"/>
      <c r="J27" s="15" t="n"/>
      <c r="K27" s="15" t="n"/>
      <c r="L27" s="15" t="n"/>
      <c r="M27" s="15" t="n"/>
      <c r="N27" s="15" t="n"/>
      <c r="O27" s="15" t="n"/>
      <c r="P27" s="15" t="n"/>
      <c r="Q27" s="15" t="n"/>
      <c r="R27" s="15" t="n"/>
      <c r="S27" s="15" t="n"/>
      <c r="T27" s="15" t="n"/>
      <c r="U27" s="15" t="n"/>
      <c r="V27" s="15" t="n"/>
      <c r="W27" s="15" t="n"/>
      <c r="X27" s="15" t="n"/>
      <c r="Y27" s="15" t="n"/>
      <c r="Z27" s="15" t="n"/>
      <c r="AA27" s="15" t="n"/>
      <c r="AB27" s="15" t="n"/>
      <c r="AC27" s="15" t="n"/>
      <c r="AD27" s="15" t="n"/>
      <c r="AE27" s="15" t="n"/>
      <c r="AF27" s="15" t="n"/>
      <c r="AG27" s="15" t="n"/>
      <c r="AH27" s="16">
        <f>IF(COUNTA(C27:AG27)=0,"",SUMPRODUCT(COUNTIF(C27:AG27,$C$44:$C$52)*($C$44:$C$52&lt;&gt;""),$N$44:$N$52))</f>
        <v/>
      </c>
      <c r="AI27" s="17">
        <f>IF(COUNTA(C27:AG27)=0,"",SUMPRODUCT(COUNTIF(C27:AG27,$C$44:$C$52)*($C$44:$C$52&lt;&gt;"")*($E$44:$E$52&lt;&gt;"")))</f>
        <v/>
      </c>
      <c r="AJ27" s="18" t="n"/>
      <c r="AK27" s="19">
        <f>IF(OR(AH27="",N(AJ27)=0),"",AH27-AJ27)</f>
        <v/>
      </c>
    </row>
    <row r="28" ht="19" customHeight="1">
      <c r="A28" s="13" t="n">
        <v>19</v>
      </c>
      <c r="B28" s="14" t="n"/>
      <c r="C28" s="15" t="n"/>
      <c r="D28" s="15" t="n"/>
      <c r="E28" s="15" t="n"/>
      <c r="F28" s="15" t="n"/>
      <c r="G28" s="15" t="n"/>
      <c r="H28" s="15" t="n"/>
      <c r="I28" s="15" t="n"/>
      <c r="J28" s="15" t="n"/>
      <c r="K28" s="15" t="n"/>
      <c r="L28" s="15" t="n"/>
      <c r="M28" s="15" t="n"/>
      <c r="N28" s="15" t="n"/>
      <c r="O28" s="15" t="n"/>
      <c r="P28" s="15" t="n"/>
      <c r="Q28" s="15" t="n"/>
      <c r="R28" s="15" t="n"/>
      <c r="S28" s="15" t="n"/>
      <c r="T28" s="15" t="n"/>
      <c r="U28" s="15" t="n"/>
      <c r="V28" s="15" t="n"/>
      <c r="W28" s="15" t="n"/>
      <c r="X28" s="15" t="n"/>
      <c r="Y28" s="15" t="n"/>
      <c r="Z28" s="15" t="n"/>
      <c r="AA28" s="15" t="n"/>
      <c r="AB28" s="15" t="n"/>
      <c r="AC28" s="15" t="n"/>
      <c r="AD28" s="15" t="n"/>
      <c r="AE28" s="15" t="n"/>
      <c r="AF28" s="15" t="n"/>
      <c r="AG28" s="15" t="n"/>
      <c r="AH28" s="16">
        <f>IF(COUNTA(C28:AG28)=0,"",SUMPRODUCT(COUNTIF(C28:AG28,$C$44:$C$52)*($C$44:$C$52&lt;&gt;""),$N$44:$N$52))</f>
        <v/>
      </c>
      <c r="AI28" s="17">
        <f>IF(COUNTA(C28:AG28)=0,"",SUMPRODUCT(COUNTIF(C28:AG28,$C$44:$C$52)*($C$44:$C$52&lt;&gt;"")*($E$44:$E$52&lt;&gt;"")))</f>
        <v/>
      </c>
      <c r="AJ28" s="18" t="n"/>
      <c r="AK28" s="19">
        <f>IF(OR(AH28="",N(AJ28)=0),"",AH28-AJ28)</f>
        <v/>
      </c>
    </row>
    <row r="29" ht="19" customHeight="1">
      <c r="A29" s="13" t="n">
        <v>20</v>
      </c>
      <c r="B29" s="14" t="n"/>
      <c r="C29" s="15" t="n"/>
      <c r="D29" s="15" t="n"/>
      <c r="E29" s="15" t="n"/>
      <c r="F29" s="15" t="n"/>
      <c r="G29" s="15" t="n"/>
      <c r="H29" s="15" t="n"/>
      <c r="I29" s="15" t="n"/>
      <c r="J29" s="15" t="n"/>
      <c r="K29" s="15" t="n"/>
      <c r="L29" s="15" t="n"/>
      <c r="M29" s="15" t="n"/>
      <c r="N29" s="15" t="n"/>
      <c r="O29" s="15" t="n"/>
      <c r="P29" s="15" t="n"/>
      <c r="Q29" s="15" t="n"/>
      <c r="R29" s="15" t="n"/>
      <c r="S29" s="15" t="n"/>
      <c r="T29" s="15" t="n"/>
      <c r="U29" s="15" t="n"/>
      <c r="V29" s="15" t="n"/>
      <c r="W29" s="15" t="n"/>
      <c r="X29" s="15" t="n"/>
      <c r="Y29" s="15" t="n"/>
      <c r="Z29" s="15" t="n"/>
      <c r="AA29" s="15" t="n"/>
      <c r="AB29" s="15" t="n"/>
      <c r="AC29" s="15" t="n"/>
      <c r="AD29" s="15" t="n"/>
      <c r="AE29" s="15" t="n"/>
      <c r="AF29" s="15" t="n"/>
      <c r="AG29" s="15" t="n"/>
      <c r="AH29" s="16">
        <f>IF(COUNTA(C29:AG29)=0,"",SUMPRODUCT(COUNTIF(C29:AG29,$C$44:$C$52)*($C$44:$C$52&lt;&gt;""),$N$44:$N$52))</f>
        <v/>
      </c>
      <c r="AI29" s="17">
        <f>IF(COUNTA(C29:AG29)=0,"",SUMPRODUCT(COUNTIF(C29:AG29,$C$44:$C$52)*($C$44:$C$52&lt;&gt;"")*($E$44:$E$52&lt;&gt;"")))</f>
        <v/>
      </c>
      <c r="AJ29" s="18" t="n"/>
      <c r="AK29" s="19">
        <f>IF(OR(AH29="",N(AJ29)=0),"",AH29-AJ29)</f>
        <v/>
      </c>
    </row>
    <row r="30" ht="19" customHeight="1">
      <c r="A30" s="13" t="n">
        <v>21</v>
      </c>
      <c r="B30" s="14" t="n"/>
      <c r="C30" s="15" t="n"/>
      <c r="D30" s="15" t="n"/>
      <c r="E30" s="15" t="n"/>
      <c r="F30" s="15" t="n"/>
      <c r="G30" s="15" t="n"/>
      <c r="H30" s="15" t="n"/>
      <c r="I30" s="15" t="n"/>
      <c r="J30" s="15" t="n"/>
      <c r="K30" s="15" t="n"/>
      <c r="L30" s="15" t="n"/>
      <c r="M30" s="15" t="n"/>
      <c r="N30" s="15" t="n"/>
      <c r="O30" s="15" t="n"/>
      <c r="P30" s="15" t="n"/>
      <c r="Q30" s="15" t="n"/>
      <c r="R30" s="15" t="n"/>
      <c r="S30" s="15" t="n"/>
      <c r="T30" s="15" t="n"/>
      <c r="U30" s="15" t="n"/>
      <c r="V30" s="15" t="n"/>
      <c r="W30" s="15" t="n"/>
      <c r="X30" s="15" t="n"/>
      <c r="Y30" s="15" t="n"/>
      <c r="Z30" s="15" t="n"/>
      <c r="AA30" s="15" t="n"/>
      <c r="AB30" s="15" t="n"/>
      <c r="AC30" s="15" t="n"/>
      <c r="AD30" s="15" t="n"/>
      <c r="AE30" s="15" t="n"/>
      <c r="AF30" s="15" t="n"/>
      <c r="AG30" s="15" t="n"/>
      <c r="AH30" s="16">
        <f>IF(COUNTA(C30:AG30)=0,"",SUMPRODUCT(COUNTIF(C30:AG30,$C$44:$C$52)*($C$44:$C$52&lt;&gt;""),$N$44:$N$52))</f>
        <v/>
      </c>
      <c r="AI30" s="17">
        <f>IF(COUNTA(C30:AG30)=0,"",SUMPRODUCT(COUNTIF(C30:AG30,$C$44:$C$52)*($C$44:$C$52&lt;&gt;"")*($E$44:$E$52&lt;&gt;"")))</f>
        <v/>
      </c>
      <c r="AJ30" s="18" t="n"/>
      <c r="AK30" s="19">
        <f>IF(OR(AH30="",N(AJ30)=0),"",AH30-AJ30)</f>
        <v/>
      </c>
    </row>
    <row r="31" ht="19" customHeight="1">
      <c r="A31" s="13" t="n">
        <v>22</v>
      </c>
      <c r="B31" s="14" t="n"/>
      <c r="C31" s="15" t="n"/>
      <c r="D31" s="15" t="n"/>
      <c r="E31" s="15" t="n"/>
      <c r="F31" s="15" t="n"/>
      <c r="G31" s="15" t="n"/>
      <c r="H31" s="15" t="n"/>
      <c r="I31" s="15" t="n"/>
      <c r="J31" s="15" t="n"/>
      <c r="K31" s="15" t="n"/>
      <c r="L31" s="15" t="n"/>
      <c r="M31" s="15" t="n"/>
      <c r="N31" s="15" t="n"/>
      <c r="O31" s="15" t="n"/>
      <c r="P31" s="15" t="n"/>
      <c r="Q31" s="15" t="n"/>
      <c r="R31" s="15" t="n"/>
      <c r="S31" s="15" t="n"/>
      <c r="T31" s="15" t="n"/>
      <c r="U31" s="15" t="n"/>
      <c r="V31" s="15" t="n"/>
      <c r="W31" s="15" t="n"/>
      <c r="X31" s="15" t="n"/>
      <c r="Y31" s="15" t="n"/>
      <c r="Z31" s="15" t="n"/>
      <c r="AA31" s="15" t="n"/>
      <c r="AB31" s="15" t="n"/>
      <c r="AC31" s="15" t="n"/>
      <c r="AD31" s="15" t="n"/>
      <c r="AE31" s="15" t="n"/>
      <c r="AF31" s="15" t="n"/>
      <c r="AG31" s="15" t="n"/>
      <c r="AH31" s="16">
        <f>IF(COUNTA(C31:AG31)=0,"",SUMPRODUCT(COUNTIF(C31:AG31,$C$44:$C$52)*($C$44:$C$52&lt;&gt;""),$N$44:$N$52))</f>
        <v/>
      </c>
      <c r="AI31" s="17">
        <f>IF(COUNTA(C31:AG31)=0,"",SUMPRODUCT(COUNTIF(C31:AG31,$C$44:$C$52)*($C$44:$C$52&lt;&gt;"")*($E$44:$E$52&lt;&gt;"")))</f>
        <v/>
      </c>
      <c r="AJ31" s="18" t="n"/>
      <c r="AK31" s="19">
        <f>IF(OR(AH31="",N(AJ31)=0),"",AH31-AJ31)</f>
        <v/>
      </c>
    </row>
    <row r="32" ht="19" customHeight="1">
      <c r="A32" s="13" t="n">
        <v>23</v>
      </c>
      <c r="B32" s="14" t="n"/>
      <c r="C32" s="15" t="n"/>
      <c r="D32" s="15" t="n"/>
      <c r="E32" s="15" t="n"/>
      <c r="F32" s="15" t="n"/>
      <c r="G32" s="15" t="n"/>
      <c r="H32" s="15" t="n"/>
      <c r="I32" s="15" t="n"/>
      <c r="J32" s="15" t="n"/>
      <c r="K32" s="15" t="n"/>
      <c r="L32" s="15" t="n"/>
      <c r="M32" s="15" t="n"/>
      <c r="N32" s="15" t="n"/>
      <c r="O32" s="15" t="n"/>
      <c r="P32" s="15" t="n"/>
      <c r="Q32" s="15" t="n"/>
      <c r="R32" s="15" t="n"/>
      <c r="S32" s="15" t="n"/>
      <c r="T32" s="15" t="n"/>
      <c r="U32" s="15" t="n"/>
      <c r="V32" s="15" t="n"/>
      <c r="W32" s="15" t="n"/>
      <c r="X32" s="15" t="n"/>
      <c r="Y32" s="15" t="n"/>
      <c r="Z32" s="15" t="n"/>
      <c r="AA32" s="15" t="n"/>
      <c r="AB32" s="15" t="n"/>
      <c r="AC32" s="15" t="n"/>
      <c r="AD32" s="15" t="n"/>
      <c r="AE32" s="15" t="n"/>
      <c r="AF32" s="15" t="n"/>
      <c r="AG32" s="15" t="n"/>
      <c r="AH32" s="16">
        <f>IF(COUNTA(C32:AG32)=0,"",SUMPRODUCT(COUNTIF(C32:AG32,$C$44:$C$52)*($C$44:$C$52&lt;&gt;""),$N$44:$N$52))</f>
        <v/>
      </c>
      <c r="AI32" s="17">
        <f>IF(COUNTA(C32:AG32)=0,"",SUMPRODUCT(COUNTIF(C32:AG32,$C$44:$C$52)*($C$44:$C$52&lt;&gt;"")*($E$44:$E$52&lt;&gt;"")))</f>
        <v/>
      </c>
      <c r="AJ32" s="18" t="n"/>
      <c r="AK32" s="19">
        <f>IF(OR(AH32="",N(AJ32)=0),"",AH32-AJ32)</f>
        <v/>
      </c>
    </row>
    <row r="33" ht="19" customHeight="1">
      <c r="A33" s="13" t="n">
        <v>24</v>
      </c>
      <c r="B33" s="14" t="n"/>
      <c r="C33" s="15" t="n"/>
      <c r="D33" s="15" t="n"/>
      <c r="E33" s="15" t="n"/>
      <c r="F33" s="15" t="n"/>
      <c r="G33" s="15" t="n"/>
      <c r="H33" s="15" t="n"/>
      <c r="I33" s="15" t="n"/>
      <c r="J33" s="15" t="n"/>
      <c r="K33" s="15" t="n"/>
      <c r="L33" s="15" t="n"/>
      <c r="M33" s="15" t="n"/>
      <c r="N33" s="15" t="n"/>
      <c r="O33" s="15" t="n"/>
      <c r="P33" s="15" t="n"/>
      <c r="Q33" s="15" t="n"/>
      <c r="R33" s="15" t="n"/>
      <c r="S33" s="15" t="n"/>
      <c r="T33" s="15" t="n"/>
      <c r="U33" s="15" t="n"/>
      <c r="V33" s="15" t="n"/>
      <c r="W33" s="15" t="n"/>
      <c r="X33" s="15" t="n"/>
      <c r="Y33" s="15" t="n"/>
      <c r="Z33" s="15" t="n"/>
      <c r="AA33" s="15" t="n"/>
      <c r="AB33" s="15" t="n"/>
      <c r="AC33" s="15" t="n"/>
      <c r="AD33" s="15" t="n"/>
      <c r="AE33" s="15" t="n"/>
      <c r="AF33" s="15" t="n"/>
      <c r="AG33" s="15" t="n"/>
      <c r="AH33" s="16">
        <f>IF(COUNTA(C33:AG33)=0,"",SUMPRODUCT(COUNTIF(C33:AG33,$C$44:$C$52)*($C$44:$C$52&lt;&gt;""),$N$44:$N$52))</f>
        <v/>
      </c>
      <c r="AI33" s="17">
        <f>IF(COUNTA(C33:AG33)=0,"",SUMPRODUCT(COUNTIF(C33:AG33,$C$44:$C$52)*($C$44:$C$52&lt;&gt;"")*($E$44:$E$52&lt;&gt;"")))</f>
        <v/>
      </c>
      <c r="AJ33" s="18" t="n"/>
      <c r="AK33" s="19">
        <f>IF(OR(AH33="",N(AJ33)=0),"",AH33-AJ33)</f>
        <v/>
      </c>
    </row>
    <row r="34" ht="19" customHeight="1">
      <c r="A34" s="13" t="n">
        <v>25</v>
      </c>
      <c r="B34" s="14" t="n"/>
      <c r="C34" s="15" t="n"/>
      <c r="D34" s="15" t="n"/>
      <c r="E34" s="15" t="n"/>
      <c r="F34" s="15" t="n"/>
      <c r="G34" s="15" t="n"/>
      <c r="H34" s="15" t="n"/>
      <c r="I34" s="15" t="n"/>
      <c r="J34" s="15" t="n"/>
      <c r="K34" s="15" t="n"/>
      <c r="L34" s="15" t="n"/>
      <c r="M34" s="15" t="n"/>
      <c r="N34" s="15" t="n"/>
      <c r="O34" s="15" t="n"/>
      <c r="P34" s="15" t="n"/>
      <c r="Q34" s="15" t="n"/>
      <c r="R34" s="15" t="n"/>
      <c r="S34" s="15" t="n"/>
      <c r="T34" s="15" t="n"/>
      <c r="U34" s="15" t="n"/>
      <c r="V34" s="15" t="n"/>
      <c r="W34" s="15" t="n"/>
      <c r="X34" s="15" t="n"/>
      <c r="Y34" s="15" t="n"/>
      <c r="Z34" s="15" t="n"/>
      <c r="AA34" s="15" t="n"/>
      <c r="AB34" s="15" t="n"/>
      <c r="AC34" s="15" t="n"/>
      <c r="AD34" s="15" t="n"/>
      <c r="AE34" s="15" t="n"/>
      <c r="AF34" s="15" t="n"/>
      <c r="AG34" s="15" t="n"/>
      <c r="AH34" s="16">
        <f>IF(COUNTA(C34:AG34)=0,"",SUMPRODUCT(COUNTIF(C34:AG34,$C$44:$C$52)*($C$44:$C$52&lt;&gt;""),$N$44:$N$52))</f>
        <v/>
      </c>
      <c r="AI34" s="17">
        <f>IF(COUNTA(C34:AG34)=0,"",SUMPRODUCT(COUNTIF(C34:AG34,$C$44:$C$52)*($C$44:$C$52&lt;&gt;"")*($E$44:$E$52&lt;&gt;"")))</f>
        <v/>
      </c>
      <c r="AJ34" s="18" t="n"/>
      <c r="AK34" s="19">
        <f>IF(OR(AH34="",N(AJ34)=0),"",AH34-AJ34)</f>
        <v/>
      </c>
    </row>
    <row r="35" ht="26" customHeight="1">
      <c r="A35" s="20" t="n"/>
      <c r="B35" s="21" t="inlineStr">
        <is>
          <t>Geplante Stunden pro Tag</t>
        </is>
      </c>
      <c r="C35" s="22">
        <f>IF(OR(C$9="",COUNTA(C10:C34)=0),"",SUMPRODUCT(COUNTIF(C10:C34,$C$44:$C$52)*($C$44:$C$52&lt;&gt;"")*($E$44:$E$52&lt;&gt;""),$N$44:$N$52))</f>
        <v/>
      </c>
      <c r="D35" s="22">
        <f>IF(OR(D$9="",COUNTA(D10:D34)=0),"",SUMPRODUCT(COUNTIF(D10:D34,$C$44:$C$52)*($C$44:$C$52&lt;&gt;"")*($E$44:$E$52&lt;&gt;""),$N$44:$N$52))</f>
        <v/>
      </c>
      <c r="E35" s="22">
        <f>IF(OR(E$9="",COUNTA(E10:E34)=0),"",SUMPRODUCT(COUNTIF(E10:E34,$C$44:$C$52)*($C$44:$C$52&lt;&gt;"")*($E$44:$E$52&lt;&gt;""),$N$44:$N$52))</f>
        <v/>
      </c>
      <c r="F35" s="22">
        <f>IF(OR(F$9="",COUNTA(F10:F34)=0),"",SUMPRODUCT(COUNTIF(F10:F34,$C$44:$C$52)*($C$44:$C$52&lt;&gt;"")*($E$44:$E$52&lt;&gt;""),$N$44:$N$52))</f>
        <v/>
      </c>
      <c r="G35" s="22">
        <f>IF(OR(G$9="",COUNTA(G10:G34)=0),"",SUMPRODUCT(COUNTIF(G10:G34,$C$44:$C$52)*($C$44:$C$52&lt;&gt;"")*($E$44:$E$52&lt;&gt;""),$N$44:$N$52))</f>
        <v/>
      </c>
      <c r="H35" s="22">
        <f>IF(OR(H$9="",COUNTA(H10:H34)=0),"",SUMPRODUCT(COUNTIF(H10:H34,$C$44:$C$52)*($C$44:$C$52&lt;&gt;"")*($E$44:$E$52&lt;&gt;""),$N$44:$N$52))</f>
        <v/>
      </c>
      <c r="I35" s="22">
        <f>IF(OR(I$9="",COUNTA(I10:I34)=0),"",SUMPRODUCT(COUNTIF(I10:I34,$C$44:$C$52)*($C$44:$C$52&lt;&gt;"")*($E$44:$E$52&lt;&gt;""),$N$44:$N$52))</f>
        <v/>
      </c>
      <c r="J35" s="22">
        <f>IF(OR(J$9="",COUNTA(J10:J34)=0),"",SUMPRODUCT(COUNTIF(J10:J34,$C$44:$C$52)*($C$44:$C$52&lt;&gt;"")*($E$44:$E$52&lt;&gt;""),$N$44:$N$52))</f>
        <v/>
      </c>
      <c r="K35" s="22">
        <f>IF(OR(K$9="",COUNTA(K10:K34)=0),"",SUMPRODUCT(COUNTIF(K10:K34,$C$44:$C$52)*($C$44:$C$52&lt;&gt;"")*($E$44:$E$52&lt;&gt;""),$N$44:$N$52))</f>
        <v/>
      </c>
      <c r="L35" s="22">
        <f>IF(OR(L$9="",COUNTA(L10:L34)=0),"",SUMPRODUCT(COUNTIF(L10:L34,$C$44:$C$52)*($C$44:$C$52&lt;&gt;"")*($E$44:$E$52&lt;&gt;""),$N$44:$N$52))</f>
        <v/>
      </c>
      <c r="M35" s="22">
        <f>IF(OR(M$9="",COUNTA(M10:M34)=0),"",SUMPRODUCT(COUNTIF(M10:M34,$C$44:$C$52)*($C$44:$C$52&lt;&gt;"")*($E$44:$E$52&lt;&gt;""),$N$44:$N$52))</f>
        <v/>
      </c>
      <c r="N35" s="22">
        <f>IF(OR(N$9="",COUNTA(N10:N34)=0),"",SUMPRODUCT(COUNTIF(N10:N34,$C$44:$C$52)*($C$44:$C$52&lt;&gt;"")*($E$44:$E$52&lt;&gt;""),$N$44:$N$52))</f>
        <v/>
      </c>
      <c r="O35" s="22">
        <f>IF(OR(O$9="",COUNTA(O10:O34)=0),"",SUMPRODUCT(COUNTIF(O10:O34,$C$44:$C$52)*($C$44:$C$52&lt;&gt;"")*($E$44:$E$52&lt;&gt;""),$N$44:$N$52))</f>
        <v/>
      </c>
      <c r="P35" s="22">
        <f>IF(OR(P$9="",COUNTA(P10:P34)=0),"",SUMPRODUCT(COUNTIF(P10:P34,$C$44:$C$52)*($C$44:$C$52&lt;&gt;"")*($E$44:$E$52&lt;&gt;""),$N$44:$N$52))</f>
        <v/>
      </c>
      <c r="Q35" s="22">
        <f>IF(OR(Q$9="",COUNTA(Q10:Q34)=0),"",SUMPRODUCT(COUNTIF(Q10:Q34,$C$44:$C$52)*($C$44:$C$52&lt;&gt;"")*($E$44:$E$52&lt;&gt;""),$N$44:$N$52))</f>
        <v/>
      </c>
      <c r="R35" s="22">
        <f>IF(OR(R$9="",COUNTA(R10:R34)=0),"",SUMPRODUCT(COUNTIF(R10:R34,$C$44:$C$52)*($C$44:$C$52&lt;&gt;"")*($E$44:$E$52&lt;&gt;""),$N$44:$N$52))</f>
        <v/>
      </c>
      <c r="S35" s="22">
        <f>IF(OR(S$9="",COUNTA(S10:S34)=0),"",SUMPRODUCT(COUNTIF(S10:S34,$C$44:$C$52)*($C$44:$C$52&lt;&gt;"")*($E$44:$E$52&lt;&gt;""),$N$44:$N$52))</f>
        <v/>
      </c>
      <c r="T35" s="22">
        <f>IF(OR(T$9="",COUNTA(T10:T34)=0),"",SUMPRODUCT(COUNTIF(T10:T34,$C$44:$C$52)*($C$44:$C$52&lt;&gt;"")*($E$44:$E$52&lt;&gt;""),$N$44:$N$52))</f>
        <v/>
      </c>
      <c r="U35" s="22">
        <f>IF(OR(U$9="",COUNTA(U10:U34)=0),"",SUMPRODUCT(COUNTIF(U10:U34,$C$44:$C$52)*($C$44:$C$52&lt;&gt;"")*($E$44:$E$52&lt;&gt;""),$N$44:$N$52))</f>
        <v/>
      </c>
      <c r="V35" s="22">
        <f>IF(OR(V$9="",COUNTA(V10:V34)=0),"",SUMPRODUCT(COUNTIF(V10:V34,$C$44:$C$52)*($C$44:$C$52&lt;&gt;"")*($E$44:$E$52&lt;&gt;""),$N$44:$N$52))</f>
        <v/>
      </c>
      <c r="W35" s="22">
        <f>IF(OR(W$9="",COUNTA(W10:W34)=0),"",SUMPRODUCT(COUNTIF(W10:W34,$C$44:$C$52)*($C$44:$C$52&lt;&gt;"")*($E$44:$E$52&lt;&gt;""),$N$44:$N$52))</f>
        <v/>
      </c>
      <c r="X35" s="22">
        <f>IF(OR(X$9="",COUNTA(X10:X34)=0),"",SUMPRODUCT(COUNTIF(X10:X34,$C$44:$C$52)*($C$44:$C$52&lt;&gt;"")*($E$44:$E$52&lt;&gt;""),$N$44:$N$52))</f>
        <v/>
      </c>
      <c r="Y35" s="22">
        <f>IF(OR(Y$9="",COUNTA(Y10:Y34)=0),"",SUMPRODUCT(COUNTIF(Y10:Y34,$C$44:$C$52)*($C$44:$C$52&lt;&gt;"")*($E$44:$E$52&lt;&gt;""),$N$44:$N$52))</f>
        <v/>
      </c>
      <c r="Z35" s="22">
        <f>IF(OR(Z$9="",COUNTA(Z10:Z34)=0),"",SUMPRODUCT(COUNTIF(Z10:Z34,$C$44:$C$52)*($C$44:$C$52&lt;&gt;"")*($E$44:$E$52&lt;&gt;""),$N$44:$N$52))</f>
        <v/>
      </c>
      <c r="AA35" s="22">
        <f>IF(OR(AA$9="",COUNTA(AA10:AA34)=0),"",SUMPRODUCT(COUNTIF(AA10:AA34,$C$44:$C$52)*($C$44:$C$52&lt;&gt;"")*($E$44:$E$52&lt;&gt;""),$N$44:$N$52))</f>
        <v/>
      </c>
      <c r="AB35" s="22">
        <f>IF(OR(AB$9="",COUNTA(AB10:AB34)=0),"",SUMPRODUCT(COUNTIF(AB10:AB34,$C$44:$C$52)*($C$44:$C$52&lt;&gt;"")*($E$44:$E$52&lt;&gt;""),$N$44:$N$52))</f>
        <v/>
      </c>
      <c r="AC35" s="22">
        <f>IF(OR(AC$9="",COUNTA(AC10:AC34)=0),"",SUMPRODUCT(COUNTIF(AC10:AC34,$C$44:$C$52)*($C$44:$C$52&lt;&gt;"")*($E$44:$E$52&lt;&gt;""),$N$44:$N$52))</f>
        <v/>
      </c>
      <c r="AD35" s="22">
        <f>IF(OR(AD$9="",COUNTA(AD10:AD34)=0),"",SUMPRODUCT(COUNTIF(AD10:AD34,$C$44:$C$52)*($C$44:$C$52&lt;&gt;"")*($E$44:$E$52&lt;&gt;""),$N$44:$N$52))</f>
        <v/>
      </c>
      <c r="AE35" s="22">
        <f>IF(OR(AE$9="",COUNTA(AE10:AE34)=0),"",SUMPRODUCT(COUNTIF(AE10:AE34,$C$44:$C$52)*($C$44:$C$52&lt;&gt;"")*($E$44:$E$52&lt;&gt;""),$N$44:$N$52))</f>
        <v/>
      </c>
      <c r="AF35" s="22">
        <f>IF(OR(AF$9="",COUNTA(AF10:AF34)=0),"",SUMPRODUCT(COUNTIF(AF10:AF34,$C$44:$C$52)*($C$44:$C$52&lt;&gt;"")*($E$44:$E$52&lt;&gt;""),$N$44:$N$52))</f>
        <v/>
      </c>
      <c r="AG35" s="22">
        <f>IF(OR(AG$9="",COUNTA(AG10:AG34)=0),"",SUMPRODUCT(COUNTIF(AG10:AG34,$C$44:$C$52)*($C$44:$C$52&lt;&gt;"")*($E$44:$E$52&lt;&gt;""),$N$44:$N$52))</f>
        <v/>
      </c>
      <c r="AH35" s="23">
        <f>SUM(AH10:AH34)</f>
        <v/>
      </c>
      <c r="AI35" s="24">
        <f>SUM(AI10:AI34)</f>
        <v/>
      </c>
      <c r="AJ35" s="23">
        <f>SUM(AJ10:AJ34)</f>
        <v/>
      </c>
      <c r="AK35" s="25">
        <f>IF(N(AJ35)=0,"",AH35-AJ35)</f>
        <v/>
      </c>
    </row>
    <row r="36" ht="18" customHeight="1">
      <c r="B36" s="26" t="inlineStr">
        <is>
          <t>Personen im Dienst</t>
        </is>
      </c>
    </row>
    <row r="37" ht="15" customHeight="1">
      <c r="B37" s="27">
        <f>B44</f>
        <v/>
      </c>
      <c r="C37" s="28">
        <f>IF(C$9="","",COUNTIF(C$10:C$34,$C$44))</f>
        <v/>
      </c>
      <c r="D37" s="28">
        <f>IF(D$9="","",COUNTIF(D$10:D$34,$C$44))</f>
        <v/>
      </c>
      <c r="E37" s="28">
        <f>IF(E$9="","",COUNTIF(E$10:E$34,$C$44))</f>
        <v/>
      </c>
      <c r="F37" s="28">
        <f>IF(F$9="","",COUNTIF(F$10:F$34,$C$44))</f>
        <v/>
      </c>
      <c r="G37" s="28">
        <f>IF(G$9="","",COUNTIF(G$10:G$34,$C$44))</f>
        <v/>
      </c>
      <c r="H37" s="28">
        <f>IF(H$9="","",COUNTIF(H$10:H$34,$C$44))</f>
        <v/>
      </c>
      <c r="I37" s="28">
        <f>IF(I$9="","",COUNTIF(I$10:I$34,$C$44))</f>
        <v/>
      </c>
      <c r="J37" s="28">
        <f>IF(J$9="","",COUNTIF(J$10:J$34,$C$44))</f>
        <v/>
      </c>
      <c r="K37" s="28">
        <f>IF(K$9="","",COUNTIF(K$10:K$34,$C$44))</f>
        <v/>
      </c>
      <c r="L37" s="28">
        <f>IF(L$9="","",COUNTIF(L$10:L$34,$C$44))</f>
        <v/>
      </c>
      <c r="M37" s="28">
        <f>IF(M$9="","",COUNTIF(M$10:M$34,$C$44))</f>
        <v/>
      </c>
      <c r="N37" s="28">
        <f>IF(N$9="","",COUNTIF(N$10:N$34,$C$44))</f>
        <v/>
      </c>
      <c r="O37" s="28">
        <f>IF(O$9="","",COUNTIF(O$10:O$34,$C$44))</f>
        <v/>
      </c>
      <c r="P37" s="28">
        <f>IF(P$9="","",COUNTIF(P$10:P$34,$C$44))</f>
        <v/>
      </c>
      <c r="Q37" s="28">
        <f>IF(Q$9="","",COUNTIF(Q$10:Q$34,$C$44))</f>
        <v/>
      </c>
      <c r="R37" s="28">
        <f>IF(R$9="","",COUNTIF(R$10:R$34,$C$44))</f>
        <v/>
      </c>
      <c r="S37" s="28">
        <f>IF(S$9="","",COUNTIF(S$10:S$34,$C$44))</f>
        <v/>
      </c>
      <c r="T37" s="28">
        <f>IF(T$9="","",COUNTIF(T$10:T$34,$C$44))</f>
        <v/>
      </c>
      <c r="U37" s="28">
        <f>IF(U$9="","",COUNTIF(U$10:U$34,$C$44))</f>
        <v/>
      </c>
      <c r="V37" s="28">
        <f>IF(V$9="","",COUNTIF(V$10:V$34,$C$44))</f>
        <v/>
      </c>
      <c r="W37" s="28">
        <f>IF(W$9="","",COUNTIF(W$10:W$34,$C$44))</f>
        <v/>
      </c>
      <c r="X37" s="28">
        <f>IF(X$9="","",COUNTIF(X$10:X$34,$C$44))</f>
        <v/>
      </c>
      <c r="Y37" s="28">
        <f>IF(Y$9="","",COUNTIF(Y$10:Y$34,$C$44))</f>
        <v/>
      </c>
      <c r="Z37" s="28">
        <f>IF(Z$9="","",COUNTIF(Z$10:Z$34,$C$44))</f>
        <v/>
      </c>
      <c r="AA37" s="28">
        <f>IF(AA$9="","",COUNTIF(AA$10:AA$34,$C$44))</f>
        <v/>
      </c>
      <c r="AB37" s="28">
        <f>IF(AB$9="","",COUNTIF(AB$10:AB$34,$C$44))</f>
        <v/>
      </c>
      <c r="AC37" s="28">
        <f>IF(AC$9="","",COUNTIF(AC$10:AC$34,$C$44))</f>
        <v/>
      </c>
      <c r="AD37" s="28">
        <f>IF(AD$9="","",COUNTIF(AD$10:AD$34,$C$44))</f>
        <v/>
      </c>
      <c r="AE37" s="28">
        <f>IF(AE$9="","",COUNTIF(AE$10:AE$34,$C$44))</f>
        <v/>
      </c>
      <c r="AF37" s="28">
        <f>IF(AF$9="","",COUNTIF(AF$10:AF$34,$C$44))</f>
        <v/>
      </c>
      <c r="AG37" s="28">
        <f>IF(AG$9="","",COUNTIF(AG$10:AG$34,$C$44))</f>
        <v/>
      </c>
    </row>
    <row r="38" ht="15" customHeight="1">
      <c r="B38" s="27">
        <f>B45</f>
        <v/>
      </c>
      <c r="C38" s="29">
        <f>IF(C$9="","",COUNTIF(C$10:C$34,$C$45))</f>
        <v/>
      </c>
      <c r="D38" s="29">
        <f>IF(D$9="","",COUNTIF(D$10:D$34,$C$45))</f>
        <v/>
      </c>
      <c r="E38" s="29">
        <f>IF(E$9="","",COUNTIF(E$10:E$34,$C$45))</f>
        <v/>
      </c>
      <c r="F38" s="29">
        <f>IF(F$9="","",COUNTIF(F$10:F$34,$C$45))</f>
        <v/>
      </c>
      <c r="G38" s="29">
        <f>IF(G$9="","",COUNTIF(G$10:G$34,$C$45))</f>
        <v/>
      </c>
      <c r="H38" s="29">
        <f>IF(H$9="","",COUNTIF(H$10:H$34,$C$45))</f>
        <v/>
      </c>
      <c r="I38" s="29">
        <f>IF(I$9="","",COUNTIF(I$10:I$34,$C$45))</f>
        <v/>
      </c>
      <c r="J38" s="29">
        <f>IF(J$9="","",COUNTIF(J$10:J$34,$C$45))</f>
        <v/>
      </c>
      <c r="K38" s="29">
        <f>IF(K$9="","",COUNTIF(K$10:K$34,$C$45))</f>
        <v/>
      </c>
      <c r="L38" s="29">
        <f>IF(L$9="","",COUNTIF(L$10:L$34,$C$45))</f>
        <v/>
      </c>
      <c r="M38" s="29">
        <f>IF(M$9="","",COUNTIF(M$10:M$34,$C$45))</f>
        <v/>
      </c>
      <c r="N38" s="29">
        <f>IF(N$9="","",COUNTIF(N$10:N$34,$C$45))</f>
        <v/>
      </c>
      <c r="O38" s="29">
        <f>IF(O$9="","",COUNTIF(O$10:O$34,$C$45))</f>
        <v/>
      </c>
      <c r="P38" s="29">
        <f>IF(P$9="","",COUNTIF(P$10:P$34,$C$45))</f>
        <v/>
      </c>
      <c r="Q38" s="29">
        <f>IF(Q$9="","",COUNTIF(Q$10:Q$34,$C$45))</f>
        <v/>
      </c>
      <c r="R38" s="29">
        <f>IF(R$9="","",COUNTIF(R$10:R$34,$C$45))</f>
        <v/>
      </c>
      <c r="S38" s="29">
        <f>IF(S$9="","",COUNTIF(S$10:S$34,$C$45))</f>
        <v/>
      </c>
      <c r="T38" s="29">
        <f>IF(T$9="","",COUNTIF(T$10:T$34,$C$45))</f>
        <v/>
      </c>
      <c r="U38" s="29">
        <f>IF(U$9="","",COUNTIF(U$10:U$34,$C$45))</f>
        <v/>
      </c>
      <c r="V38" s="29">
        <f>IF(V$9="","",COUNTIF(V$10:V$34,$C$45))</f>
        <v/>
      </c>
      <c r="W38" s="29">
        <f>IF(W$9="","",COUNTIF(W$10:W$34,$C$45))</f>
        <v/>
      </c>
      <c r="X38" s="29">
        <f>IF(X$9="","",COUNTIF(X$10:X$34,$C$45))</f>
        <v/>
      </c>
      <c r="Y38" s="29">
        <f>IF(Y$9="","",COUNTIF(Y$10:Y$34,$C$45))</f>
        <v/>
      </c>
      <c r="Z38" s="29">
        <f>IF(Z$9="","",COUNTIF(Z$10:Z$34,$C$45))</f>
        <v/>
      </c>
      <c r="AA38" s="29">
        <f>IF(AA$9="","",COUNTIF(AA$10:AA$34,$C$45))</f>
        <v/>
      </c>
      <c r="AB38" s="29">
        <f>IF(AB$9="","",COUNTIF(AB$10:AB$34,$C$45))</f>
        <v/>
      </c>
      <c r="AC38" s="29">
        <f>IF(AC$9="","",COUNTIF(AC$10:AC$34,$C$45))</f>
        <v/>
      </c>
      <c r="AD38" s="29">
        <f>IF(AD$9="","",COUNTIF(AD$10:AD$34,$C$45))</f>
        <v/>
      </c>
      <c r="AE38" s="29">
        <f>IF(AE$9="","",COUNTIF(AE$10:AE$34,$C$45))</f>
        <v/>
      </c>
      <c r="AF38" s="29">
        <f>IF(AF$9="","",COUNTIF(AF$10:AF$34,$C$45))</f>
        <v/>
      </c>
      <c r="AG38" s="29">
        <f>IF(AG$9="","",COUNTIF(AG$10:AG$34,$C$45))</f>
        <v/>
      </c>
    </row>
    <row r="39" ht="15" customHeight="1">
      <c r="B39" s="27">
        <f>B46</f>
        <v/>
      </c>
      <c r="C39" s="30">
        <f>IF(C$9="","",COUNTIF(C$10:C$34,$C$46))</f>
        <v/>
      </c>
      <c r="D39" s="30">
        <f>IF(D$9="","",COUNTIF(D$10:D$34,$C$46))</f>
        <v/>
      </c>
      <c r="E39" s="30">
        <f>IF(E$9="","",COUNTIF(E$10:E$34,$C$46))</f>
        <v/>
      </c>
      <c r="F39" s="30">
        <f>IF(F$9="","",COUNTIF(F$10:F$34,$C$46))</f>
        <v/>
      </c>
      <c r="G39" s="30">
        <f>IF(G$9="","",COUNTIF(G$10:G$34,$C$46))</f>
        <v/>
      </c>
      <c r="H39" s="30">
        <f>IF(H$9="","",COUNTIF(H$10:H$34,$C$46))</f>
        <v/>
      </c>
      <c r="I39" s="30">
        <f>IF(I$9="","",COUNTIF(I$10:I$34,$C$46))</f>
        <v/>
      </c>
      <c r="J39" s="30">
        <f>IF(J$9="","",COUNTIF(J$10:J$34,$C$46))</f>
        <v/>
      </c>
      <c r="K39" s="30">
        <f>IF(K$9="","",COUNTIF(K$10:K$34,$C$46))</f>
        <v/>
      </c>
      <c r="L39" s="30">
        <f>IF(L$9="","",COUNTIF(L$10:L$34,$C$46))</f>
        <v/>
      </c>
      <c r="M39" s="30">
        <f>IF(M$9="","",COUNTIF(M$10:M$34,$C$46))</f>
        <v/>
      </c>
      <c r="N39" s="30">
        <f>IF(N$9="","",COUNTIF(N$10:N$34,$C$46))</f>
        <v/>
      </c>
      <c r="O39" s="30">
        <f>IF(O$9="","",COUNTIF(O$10:O$34,$C$46))</f>
        <v/>
      </c>
      <c r="P39" s="30">
        <f>IF(P$9="","",COUNTIF(P$10:P$34,$C$46))</f>
        <v/>
      </c>
      <c r="Q39" s="30">
        <f>IF(Q$9="","",COUNTIF(Q$10:Q$34,$C$46))</f>
        <v/>
      </c>
      <c r="R39" s="30">
        <f>IF(R$9="","",COUNTIF(R$10:R$34,$C$46))</f>
        <v/>
      </c>
      <c r="S39" s="30">
        <f>IF(S$9="","",COUNTIF(S$10:S$34,$C$46))</f>
        <v/>
      </c>
      <c r="T39" s="30">
        <f>IF(T$9="","",COUNTIF(T$10:T$34,$C$46))</f>
        <v/>
      </c>
      <c r="U39" s="30">
        <f>IF(U$9="","",COUNTIF(U$10:U$34,$C$46))</f>
        <v/>
      </c>
      <c r="V39" s="30">
        <f>IF(V$9="","",COUNTIF(V$10:V$34,$C$46))</f>
        <v/>
      </c>
      <c r="W39" s="30">
        <f>IF(W$9="","",COUNTIF(W$10:W$34,$C$46))</f>
        <v/>
      </c>
      <c r="X39" s="30">
        <f>IF(X$9="","",COUNTIF(X$10:X$34,$C$46))</f>
        <v/>
      </c>
      <c r="Y39" s="30">
        <f>IF(Y$9="","",COUNTIF(Y$10:Y$34,$C$46))</f>
        <v/>
      </c>
      <c r="Z39" s="30">
        <f>IF(Z$9="","",COUNTIF(Z$10:Z$34,$C$46))</f>
        <v/>
      </c>
      <c r="AA39" s="30">
        <f>IF(AA$9="","",COUNTIF(AA$10:AA$34,$C$46))</f>
        <v/>
      </c>
      <c r="AB39" s="30">
        <f>IF(AB$9="","",COUNTIF(AB$10:AB$34,$C$46))</f>
        <v/>
      </c>
      <c r="AC39" s="30">
        <f>IF(AC$9="","",COUNTIF(AC$10:AC$34,$C$46))</f>
        <v/>
      </c>
      <c r="AD39" s="30">
        <f>IF(AD$9="","",COUNTIF(AD$10:AD$34,$C$46))</f>
        <v/>
      </c>
      <c r="AE39" s="30">
        <f>IF(AE$9="","",COUNTIF(AE$10:AE$34,$C$46))</f>
        <v/>
      </c>
      <c r="AF39" s="30">
        <f>IF(AF$9="","",COUNTIF(AF$10:AF$34,$C$46))</f>
        <v/>
      </c>
      <c r="AG39" s="30">
        <f>IF(AG$9="","",COUNTIF(AG$10:AG$34,$C$46))</f>
        <v/>
      </c>
    </row>
    <row r="40" ht="15" customHeight="1">
      <c r="B40" s="27">
        <f>B47</f>
        <v/>
      </c>
      <c r="C40" s="31">
        <f>IF(C$9="","",COUNTIF(C$10:C$34,$C$47))</f>
        <v/>
      </c>
      <c r="D40" s="31">
        <f>IF(D$9="","",COUNTIF(D$10:D$34,$C$47))</f>
        <v/>
      </c>
      <c r="E40" s="31">
        <f>IF(E$9="","",COUNTIF(E$10:E$34,$C$47))</f>
        <v/>
      </c>
      <c r="F40" s="31">
        <f>IF(F$9="","",COUNTIF(F$10:F$34,$C$47))</f>
        <v/>
      </c>
      <c r="G40" s="31">
        <f>IF(G$9="","",COUNTIF(G$10:G$34,$C$47))</f>
        <v/>
      </c>
      <c r="H40" s="31">
        <f>IF(H$9="","",COUNTIF(H$10:H$34,$C$47))</f>
        <v/>
      </c>
      <c r="I40" s="31">
        <f>IF(I$9="","",COUNTIF(I$10:I$34,$C$47))</f>
        <v/>
      </c>
      <c r="J40" s="31">
        <f>IF(J$9="","",COUNTIF(J$10:J$34,$C$47))</f>
        <v/>
      </c>
      <c r="K40" s="31">
        <f>IF(K$9="","",COUNTIF(K$10:K$34,$C$47))</f>
        <v/>
      </c>
      <c r="L40" s="31">
        <f>IF(L$9="","",COUNTIF(L$10:L$34,$C$47))</f>
        <v/>
      </c>
      <c r="M40" s="31">
        <f>IF(M$9="","",COUNTIF(M$10:M$34,$C$47))</f>
        <v/>
      </c>
      <c r="N40" s="31">
        <f>IF(N$9="","",COUNTIF(N$10:N$34,$C$47))</f>
        <v/>
      </c>
      <c r="O40" s="31">
        <f>IF(O$9="","",COUNTIF(O$10:O$34,$C$47))</f>
        <v/>
      </c>
      <c r="P40" s="31">
        <f>IF(P$9="","",COUNTIF(P$10:P$34,$C$47))</f>
        <v/>
      </c>
      <c r="Q40" s="31">
        <f>IF(Q$9="","",COUNTIF(Q$10:Q$34,$C$47))</f>
        <v/>
      </c>
      <c r="R40" s="31">
        <f>IF(R$9="","",COUNTIF(R$10:R$34,$C$47))</f>
        <v/>
      </c>
      <c r="S40" s="31">
        <f>IF(S$9="","",COUNTIF(S$10:S$34,$C$47))</f>
        <v/>
      </c>
      <c r="T40" s="31">
        <f>IF(T$9="","",COUNTIF(T$10:T$34,$C$47))</f>
        <v/>
      </c>
      <c r="U40" s="31">
        <f>IF(U$9="","",COUNTIF(U$10:U$34,$C$47))</f>
        <v/>
      </c>
      <c r="V40" s="31">
        <f>IF(V$9="","",COUNTIF(V$10:V$34,$C$47))</f>
        <v/>
      </c>
      <c r="W40" s="31">
        <f>IF(W$9="","",COUNTIF(W$10:W$34,$C$47))</f>
        <v/>
      </c>
      <c r="X40" s="31">
        <f>IF(X$9="","",COUNTIF(X$10:X$34,$C$47))</f>
        <v/>
      </c>
      <c r="Y40" s="31">
        <f>IF(Y$9="","",COUNTIF(Y$10:Y$34,$C$47))</f>
        <v/>
      </c>
      <c r="Z40" s="31">
        <f>IF(Z$9="","",COUNTIF(Z$10:Z$34,$C$47))</f>
        <v/>
      </c>
      <c r="AA40" s="31">
        <f>IF(AA$9="","",COUNTIF(AA$10:AA$34,$C$47))</f>
        <v/>
      </c>
      <c r="AB40" s="31">
        <f>IF(AB$9="","",COUNTIF(AB$10:AB$34,$C$47))</f>
        <v/>
      </c>
      <c r="AC40" s="31">
        <f>IF(AC$9="","",COUNTIF(AC$10:AC$34,$C$47))</f>
        <v/>
      </c>
      <c r="AD40" s="31">
        <f>IF(AD$9="","",COUNTIF(AD$10:AD$34,$C$47))</f>
        <v/>
      </c>
      <c r="AE40" s="31">
        <f>IF(AE$9="","",COUNTIF(AE$10:AE$34,$C$47))</f>
        <v/>
      </c>
      <c r="AF40" s="31">
        <f>IF(AF$9="","",COUNTIF(AF$10:AF$34,$C$47))</f>
        <v/>
      </c>
      <c r="AG40" s="31">
        <f>IF(AG$9="","",COUNTIF(AG$10:AG$34,$C$47))</f>
        <v/>
      </c>
    </row>
    <row r="42">
      <c r="B42" s="32" t="inlineStr">
        <is>
          <t>Schichten und Stunden</t>
        </is>
      </c>
    </row>
    <row r="43" ht="22" customHeight="1">
      <c r="B43" s="33" t="inlineStr">
        <is>
          <t>Schicht</t>
        </is>
      </c>
      <c r="C43" s="33" t="inlineStr">
        <is>
          <t>Kürzel</t>
        </is>
      </c>
      <c r="D43" s="33" t="n"/>
      <c r="E43" s="33" t="inlineStr">
        <is>
          <t>Beginn</t>
        </is>
      </c>
      <c r="F43" s="33" t="n"/>
      <c r="G43" s="33" t="n"/>
      <c r="H43" s="33" t="inlineStr">
        <is>
          <t>Ende</t>
        </is>
      </c>
      <c r="I43" s="33" t="n"/>
      <c r="J43" s="33" t="n"/>
      <c r="K43" s="33" t="inlineStr">
        <is>
          <t>Pause (Min.)</t>
        </is>
      </c>
      <c r="L43" s="33" t="n"/>
      <c r="M43" s="33" t="n"/>
      <c r="N43" s="33" t="inlineStr">
        <is>
          <t>Stunden</t>
        </is>
      </c>
      <c r="O43" s="33" t="n"/>
      <c r="P43" s="33" t="n"/>
    </row>
    <row r="44" ht="18" customHeight="1">
      <c r="B44" s="34" t="inlineStr">
        <is>
          <t>Frühschicht</t>
        </is>
      </c>
      <c r="C44" s="35" t="inlineStr">
        <is>
          <t>F</t>
        </is>
      </c>
      <c r="D44" s="36" t="n"/>
      <c r="E44" s="37" t="n">
        <v>0.25</v>
      </c>
      <c r="F44" s="36" t="n"/>
      <c r="G44" s="36" t="n"/>
      <c r="H44" s="37" t="n">
        <v>0.5833333333333334</v>
      </c>
      <c r="I44" s="36" t="n"/>
      <c r="J44" s="36" t="n"/>
      <c r="K44" s="38" t="n">
        <v>30</v>
      </c>
      <c r="L44" s="36" t="n"/>
      <c r="M44" s="36" t="n"/>
      <c r="N44" s="39">
        <f>IF(OR(C44="",E44="",H44=""),"",ROUND(MAX(0,MOD(H44-E44,1)*24-N(K44)/60),2))</f>
        <v/>
      </c>
      <c r="O44" s="36" t="n"/>
      <c r="P44" s="36" t="n"/>
      <c r="R44" s="40" t="inlineStr">
        <is>
          <t>Stunden = Ende minus Beginn minus Pause. Tragen Sie bei Urlaub und Krankheit die Stunden ein, die auf die Vertragsstunden angerechnet werden, oder 0. In den leeren Zeilen können Sie eigene Schichten anlegen. Sie können die Kürzel umbenennen. Auswahllisten, Farben und Summen passen sich automatisch an.</t>
        </is>
      </c>
    </row>
    <row r="45" ht="18" customHeight="1">
      <c r="B45" s="34" t="inlineStr">
        <is>
          <t>Tagschicht</t>
        </is>
      </c>
      <c r="C45" s="41" t="inlineStr">
        <is>
          <t>T</t>
        </is>
      </c>
      <c r="D45" s="36" t="n"/>
      <c r="E45" s="37" t="n">
        <v>0.3333333333333333</v>
      </c>
      <c r="F45" s="36" t="n"/>
      <c r="G45" s="36" t="n"/>
      <c r="H45" s="37" t="n">
        <v>0.6875</v>
      </c>
      <c r="I45" s="36" t="n"/>
      <c r="J45" s="36" t="n"/>
      <c r="K45" s="38" t="n">
        <v>30</v>
      </c>
      <c r="L45" s="36" t="n"/>
      <c r="M45" s="36" t="n"/>
      <c r="N45" s="39">
        <f>IF(OR(C45="",E45="",H45=""),"",ROUND(MAX(0,MOD(H45-E45,1)*24-N(K45)/60),2))</f>
        <v/>
      </c>
      <c r="O45" s="36" t="n"/>
      <c r="P45" s="36" t="n"/>
    </row>
    <row r="46" ht="18" customHeight="1">
      <c r="B46" s="34" t="inlineStr">
        <is>
          <t>Spätschicht</t>
        </is>
      </c>
      <c r="C46" s="42" t="inlineStr">
        <is>
          <t>S</t>
        </is>
      </c>
      <c r="D46" s="36" t="n"/>
      <c r="E46" s="37" t="n">
        <v>0.5833333333333334</v>
      </c>
      <c r="F46" s="36" t="n"/>
      <c r="G46" s="36" t="n"/>
      <c r="H46" s="37" t="n">
        <v>0.9166666666666666</v>
      </c>
      <c r="I46" s="36" t="n"/>
      <c r="J46" s="36" t="n"/>
      <c r="K46" s="38" t="n">
        <v>30</v>
      </c>
      <c r="L46" s="36" t="n"/>
      <c r="M46" s="36" t="n"/>
      <c r="N46" s="39">
        <f>IF(OR(C46="",E46="",H46=""),"",ROUND(MAX(0,MOD(H46-E46,1)*24-N(K46)/60),2))</f>
        <v/>
      </c>
      <c r="O46" s="36" t="n"/>
      <c r="P46" s="36" t="n"/>
    </row>
    <row r="47" ht="18" customHeight="1">
      <c r="B47" s="34" t="inlineStr">
        <is>
          <t>Nachtschicht</t>
        </is>
      </c>
      <c r="C47" s="43" t="inlineStr">
        <is>
          <t>N</t>
        </is>
      </c>
      <c r="D47" s="36" t="n"/>
      <c r="E47" s="37" t="n">
        <v>0.9166666666666666</v>
      </c>
      <c r="F47" s="36" t="n"/>
      <c r="G47" s="36" t="n"/>
      <c r="H47" s="37" t="n">
        <v>0.25</v>
      </c>
      <c r="I47" s="36" t="n"/>
      <c r="J47" s="36" t="n"/>
      <c r="K47" s="38" t="n">
        <v>30</v>
      </c>
      <c r="L47" s="36" t="n"/>
      <c r="M47" s="36" t="n"/>
      <c r="N47" s="39">
        <f>IF(OR(C47="",E47="",H47=""),"",ROUND(MAX(0,MOD(H47-E47,1)*24-N(K47)/60),2))</f>
        <v/>
      </c>
      <c r="O47" s="36" t="n"/>
      <c r="P47" s="36" t="n"/>
    </row>
    <row r="48" ht="18" customHeight="1">
      <c r="B48" s="34" t="inlineStr">
        <is>
          <t>Frei</t>
        </is>
      </c>
      <c r="C48" s="44" t="inlineStr">
        <is>
          <t>X</t>
        </is>
      </c>
      <c r="D48" s="36" t="n"/>
      <c r="E48" s="37" t="n"/>
      <c r="F48" s="36" t="n"/>
      <c r="G48" s="36" t="n"/>
      <c r="H48" s="37" t="n"/>
      <c r="I48" s="36" t="n"/>
      <c r="J48" s="36" t="n"/>
      <c r="K48" s="38" t="n"/>
      <c r="L48" s="36" t="n"/>
      <c r="M48" s="36" t="n"/>
      <c r="N48" s="45" t="n">
        <v>0</v>
      </c>
      <c r="O48" s="36" t="n"/>
      <c r="P48" s="36" t="n"/>
    </row>
    <row r="49" ht="18" customHeight="1">
      <c r="B49" s="34" t="inlineStr">
        <is>
          <t>Urlaub</t>
        </is>
      </c>
      <c r="C49" s="46" t="inlineStr">
        <is>
          <t>U</t>
        </is>
      </c>
      <c r="D49" s="36" t="n"/>
      <c r="E49" s="37" t="n"/>
      <c r="F49" s="36" t="n"/>
      <c r="G49" s="36" t="n"/>
      <c r="H49" s="37" t="n"/>
      <c r="I49" s="36" t="n"/>
      <c r="J49" s="36" t="n"/>
      <c r="K49" s="38" t="n"/>
      <c r="L49" s="36" t="n"/>
      <c r="M49" s="36" t="n"/>
      <c r="N49" s="45" t="n">
        <v>8</v>
      </c>
      <c r="O49" s="36" t="n"/>
      <c r="P49" s="36" t="n"/>
    </row>
    <row r="50" ht="18" customHeight="1">
      <c r="B50" s="34" t="inlineStr">
        <is>
          <t>Krank</t>
        </is>
      </c>
      <c r="C50" s="47" t="inlineStr">
        <is>
          <t>K</t>
        </is>
      </c>
      <c r="D50" s="36" t="n"/>
      <c r="E50" s="37" t="n"/>
      <c r="F50" s="36" t="n"/>
      <c r="G50" s="36" t="n"/>
      <c r="H50" s="37" t="n"/>
      <c r="I50" s="36" t="n"/>
      <c r="J50" s="36" t="n"/>
      <c r="K50" s="38" t="n"/>
      <c r="L50" s="36" t="n"/>
      <c r="M50" s="36" t="n"/>
      <c r="N50" s="45" t="n">
        <v>8</v>
      </c>
      <c r="O50" s="36" t="n"/>
      <c r="P50" s="36" t="n"/>
    </row>
    <row r="51" ht="18" customHeight="1">
      <c r="B51" s="34" t="n"/>
      <c r="C51" s="48" t="n"/>
      <c r="D51" s="36" t="n"/>
      <c r="E51" s="37" t="n"/>
      <c r="F51" s="36" t="n"/>
      <c r="G51" s="36" t="n"/>
      <c r="H51" s="37" t="n"/>
      <c r="I51" s="36" t="n"/>
      <c r="J51" s="36" t="n"/>
      <c r="K51" s="38" t="n"/>
      <c r="L51" s="36" t="n"/>
      <c r="M51" s="36" t="n"/>
      <c r="N51" s="39">
        <f>IF(OR(C51="",E51="",H51=""),"",ROUND(MAX(0,MOD(H51-E51,1)*24-N(K51)/60),2))</f>
        <v/>
      </c>
      <c r="O51" s="36" t="n"/>
      <c r="P51" s="36" t="n"/>
      <c r="T51" s="49" t="n"/>
      <c r="U51" s="49" t="n"/>
      <c r="V51" s="49" t="n"/>
      <c r="W51" s="49" t="n"/>
      <c r="X51" s="49" t="n"/>
      <c r="Y51" s="49" t="n"/>
      <c r="Z51" s="49" t="n"/>
      <c r="AA51" s="49" t="n"/>
      <c r="AB51" s="49" t="n"/>
      <c r="AC51" s="49" t="n"/>
      <c r="AD51" s="49" t="n"/>
      <c r="AE51" s="49" t="n"/>
      <c r="AF51" s="49" t="n"/>
      <c r="AG51" s="49" t="n"/>
      <c r="AH51" s="49" t="n"/>
      <c r="AI51" s="49" t="n"/>
      <c r="AJ51" s="49" t="n"/>
      <c r="AK51" s="49" t="n"/>
    </row>
    <row r="52" ht="18" customHeight="1">
      <c r="B52" s="34" t="n"/>
      <c r="C52" s="48" t="n"/>
      <c r="D52" s="36" t="n"/>
      <c r="E52" s="37" t="n"/>
      <c r="F52" s="36" t="n"/>
      <c r="G52" s="36" t="n"/>
      <c r="H52" s="37" t="n"/>
      <c r="I52" s="36" t="n"/>
      <c r="J52" s="36" t="n"/>
      <c r="K52" s="38" t="n"/>
      <c r="L52" s="36" t="n"/>
      <c r="M52" s="36" t="n"/>
      <c r="N52" s="39">
        <f>IF(OR(C52="",E52="",H52=""),"",ROUND(MAX(0,MOD(H52-E52,1)*24-N(K52)/60),2))</f>
        <v/>
      </c>
      <c r="O52" s="36" t="n"/>
      <c r="P52" s="36" t="n"/>
      <c r="T52" s="50" t="inlineStr">
        <is>
          <t>Geprüft und freigegeben (Datum, Unterschrift)</t>
        </is>
      </c>
    </row>
    <row r="54">
      <c r="A54" s="51" t="inlineStr">
        <is>
          <t>Kostenlose Vorlage von EasyHours · easyhours.de – Arbeitszeiten per Handy oder gemeinsamem Tablet erfassen statt auf Papier.</t>
        </is>
      </c>
    </row>
  </sheetData>
  <mergeCells count="69">
    <mergeCell ref="H49:J49"/>
    <mergeCell ref="H46:J46"/>
    <mergeCell ref="A2:Y2"/>
    <mergeCell ref="N46:P46"/>
    <mergeCell ref="K47:M47"/>
    <mergeCell ref="K50:M50"/>
    <mergeCell ref="AH8:AH9"/>
    <mergeCell ref="K44:M44"/>
    <mergeCell ref="K46:M46"/>
    <mergeCell ref="AJ8:AJ9"/>
    <mergeCell ref="H52:J52"/>
    <mergeCell ref="N52:P52"/>
    <mergeCell ref="T5:X5"/>
    <mergeCell ref="B8:B9"/>
    <mergeCell ref="C45:D45"/>
    <mergeCell ref="K43:M43"/>
    <mergeCell ref="N48:P48"/>
    <mergeCell ref="K52:M52"/>
    <mergeCell ref="T4:X4"/>
    <mergeCell ref="H45:J45"/>
    <mergeCell ref="N44:P44"/>
    <mergeCell ref="E46:G46"/>
    <mergeCell ref="C47:D47"/>
    <mergeCell ref="E49:G49"/>
    <mergeCell ref="E45:G45"/>
    <mergeCell ref="T51:AK51"/>
    <mergeCell ref="R44:AE48"/>
    <mergeCell ref="Y4:AB4"/>
    <mergeCell ref="H47:J47"/>
    <mergeCell ref="C50:D50"/>
    <mergeCell ref="C44:D44"/>
    <mergeCell ref="K48:M48"/>
    <mergeCell ref="H48:J48"/>
    <mergeCell ref="H51:J51"/>
    <mergeCell ref="C43:D43"/>
    <mergeCell ref="A8:A9"/>
    <mergeCell ref="Z1:AK1"/>
    <mergeCell ref="C46:D46"/>
    <mergeCell ref="N49:P49"/>
    <mergeCell ref="T52:AK52"/>
    <mergeCell ref="C51:D51"/>
    <mergeCell ref="A1:Y1"/>
    <mergeCell ref="E47:G47"/>
    <mergeCell ref="N45:P45"/>
    <mergeCell ref="E50:G50"/>
    <mergeCell ref="K49:M49"/>
    <mergeCell ref="AI8:AI9"/>
    <mergeCell ref="C52:D52"/>
    <mergeCell ref="E43:G43"/>
    <mergeCell ref="C48:D48"/>
    <mergeCell ref="Y5:AB5"/>
    <mergeCell ref="H43:J43"/>
    <mergeCell ref="N47:P47"/>
    <mergeCell ref="E52:G52"/>
    <mergeCell ref="H50:J50"/>
    <mergeCell ref="N50:P50"/>
    <mergeCell ref="H44:J44"/>
    <mergeCell ref="AK8:AK9"/>
    <mergeCell ref="A54:AK54"/>
    <mergeCell ref="K45:M45"/>
    <mergeCell ref="C5:Q5"/>
    <mergeCell ref="E48:G48"/>
    <mergeCell ref="N51:P51"/>
    <mergeCell ref="K51:M51"/>
    <mergeCell ref="E44:G44"/>
    <mergeCell ref="N43:P43"/>
    <mergeCell ref="C4:Q4"/>
    <mergeCell ref="E51:G51"/>
    <mergeCell ref="C49:D49"/>
  </mergeCells>
  <conditionalFormatting sqref="C8:AG9">
    <cfRule type="expression" priority="1" dxfId="0" stopIfTrue="1">
      <formula>C$9=""</formula>
    </cfRule>
    <cfRule type="expression" priority="2" dxfId="1" stopIfTrue="1">
      <formula>C$7=0</formula>
    </cfRule>
  </conditionalFormatting>
  <conditionalFormatting sqref="AK10:AK34">
    <cfRule type="expression" priority="3" dxfId="2" stopIfTrue="1">
      <formula>AND(ISNUMBER(AK10),AK10&lt;0)</formula>
    </cfRule>
  </conditionalFormatting>
  <conditionalFormatting sqref="C10:AG34">
    <cfRule type="expression" priority="4" dxfId="3" stopIfTrue="1">
      <formula>C10=$C$44</formula>
    </cfRule>
    <cfRule type="expression" priority="5" dxfId="4" stopIfTrue="1">
      <formula>C10=$C$45</formula>
    </cfRule>
    <cfRule type="expression" priority="6" dxfId="5" stopIfTrue="1">
      <formula>C10=$C$46</formula>
    </cfRule>
    <cfRule type="expression" priority="7" dxfId="6" stopIfTrue="1">
      <formula>C10=$C$47</formula>
    </cfRule>
    <cfRule type="expression" priority="8" dxfId="7" stopIfTrue="1">
      <formula>C10=$C$48</formula>
    </cfRule>
    <cfRule type="expression" priority="9" dxfId="8" stopIfTrue="1">
      <formula>C10=$C$49</formula>
    </cfRule>
    <cfRule type="expression" priority="10" dxfId="9" stopIfTrue="1">
      <formula>C10=$C$50</formula>
    </cfRule>
    <cfRule type="expression" priority="11" dxfId="10" stopIfTrue="1">
      <formula>C$9=""</formula>
    </cfRule>
    <cfRule type="expression" priority="12" dxfId="11" stopIfTrue="1">
      <formula>C$7=0</formula>
    </cfRule>
  </conditionalFormatting>
  <conditionalFormatting sqref="C37:AG40">
    <cfRule type="expression" priority="13" dxfId="11" stopIfTrue="1">
      <formula>C$7=0</formula>
    </cfRule>
  </conditionalFormatting>
  <dataValidations count="5">
    <dataValidation sqref="Y5" showDropDown="0" showInputMessage="1" showErrorMessage="0" allowBlank="1" prompt="Monat wählen" type="list">
      <formula1>=$AP$1:$AP$12</formula1>
    </dataValidation>
    <dataValidation sqref="Y4" showDropDown="0" showInputMessage="0" showErrorMessage="0" allowBlank="1" type="whole" operator="between">
      <formula1>2000</formula1>
      <formula2>2100</formula2>
    </dataValidation>
    <dataValidation sqref="K44:K52" showDropDown="0" showInputMessage="0" showErrorMessage="0" allowBlank="1" type="whole" operator="between">
      <formula1>0</formula1>
      <formula2>720</formula2>
    </dataValidation>
    <dataValidation sqref="AJ10:AJ34" showDropDown="0" showInputMessage="0" showErrorMessage="0" allowBlank="1" type="decimal" operator="between">
      <formula1>0</formula1>
      <formula2>744</formula2>
    </dataValidation>
    <dataValidation sqref="C10:AG34" showDropDown="0" showInputMessage="1" showErrorMessage="0" allowBlank="1" prompt="Kürzel aus der Liste wählen" type="list">
      <formula1>=$C$44:$C$52</formula1>
    </dataValidation>
  </dataValidations>
  <hyperlinks>
    <hyperlink xmlns:r="http://schemas.openxmlformats.org/officeDocument/2006/relationships" ref="A54"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Monatlicher Schichtplan</dc:title>
  <dc:subject xmlns:dc="http://purl.org/dc/elements/1.1/">Kostenlose Vorlage von EasyHours · easyhours.de – Arbeitszeiten per Handy oder gemeinsamem Tablet erfassen statt auf Papier.</dc:subject>
  <dcterms:created xmlns:dcterms="http://purl.org/dc/terms/" xmlns:xsi="http://www.w3.org/2001/XMLSchema-instance" xsi:type="dcterms:W3CDTF">2026-10-03T00:15:02Z</dcterms:created>
  <dcterms:modified xmlns:dcterms="http://purl.org/dc/terms/" xmlns:xsi="http://www.w3.org/2001/XMLSchema-instance" xsi:type="dcterms:W3CDTF">2026-10-03T00:15:02Z</dcterms:modified>
  <cp:lastModifiedBy>EasyHours</cp:lastModifiedBy>
  <cp:keywords>https://easyhours.de/</cp:keywords>
</cp:coreProperties>
</file>